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22" i="1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<sst xmlns="http://schemas.openxmlformats.org/spreadsheetml/2006/main" count="509" uniqueCount="173">
  <si>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</si>
  <si>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</si>
  <si>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</si>
  <si>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</si>
  <si>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</si>
  <si>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</si>
  <si>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</si>
  <si>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</si>
  <si>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</si>
  <si>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</si>
  <si>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</si>
  <si>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</si>
  <si>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</si>
  <si>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</si>
  <si>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</si>
  <si>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</si>
  <si>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</si>
  <si>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</si>
  <si>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</si>
  <si>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</si>
  <si>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</si>
  <si>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</si>
  <si>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</si>
  <si>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</si>
  <si>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</si>
  <si>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</si>
  <si>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</si>
  <si>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</si>
  <si>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</si>
  <si>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</si>
  <si>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</si>
  <si>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</si>
  <si>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</si>
  <si>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</si>
  <si>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</si>
  <si>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</si>
  <si>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</si>
  <si>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</si>
  <si>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</si>
  <si>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</si>
  <si>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</si>
  <si>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</si>
  <si>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</si>
  <si>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</si>
  <si>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</si>
  <si>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</si>
  <si>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</si>
  <si>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</si>
  <si>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</si>
  <si>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</si>
  <si>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</si>
  <si>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</si>
  <si>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</si>
  <si>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</si>
  <si>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</si>
  <si>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</si>
  <si>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</si>
  <si>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</si>
  <si>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</si>
  <si>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</si>
  <si>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</si>
  <si>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</si>
  <si>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</si>
  <si>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</si>
  <si>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</si>
  <si>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</si>
  <si>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</si>
  <si>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</si>
  <si>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</si>
  <si>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</si>
  <si>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</si>
  <si>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</si>
  <si>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</si>
  <si>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</si>
  <si>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</si>
  <si>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DURBA</t>
  </si>
  <si>
    <t>DURBAN</t>
  </si>
  <si>
    <t xml:space="preserve">B   L  STERTPAK DOIV PRIONTEX      </t>
  </si>
  <si>
    <t xml:space="preserve">                                   </t>
  </si>
  <si>
    <t>EAST</t>
  </si>
  <si>
    <t>EAST LONDON</t>
  </si>
  <si>
    <t xml:space="preserve">BEACON BAY HOSP                    </t>
  </si>
  <si>
    <t>RD</t>
  </si>
  <si>
    <t>SHERWIN  BUITERS</t>
  </si>
  <si>
    <t>SUGIE ABBU</t>
  </si>
  <si>
    <t>Dorothy</t>
  </si>
  <si>
    <t>yes</t>
  </si>
  <si>
    <t>POD received from cell 0736644806 M</t>
  </si>
  <si>
    <t>PARCEL</t>
  </si>
  <si>
    <t>RD1</t>
  </si>
  <si>
    <t>no</t>
  </si>
  <si>
    <t xml:space="preserve">debbie slattery                    </t>
  </si>
  <si>
    <t xml:space="preserve">b   l steripack                    </t>
  </si>
  <si>
    <t>sugie addu</t>
  </si>
  <si>
    <t>debbie</t>
  </si>
  <si>
    <t>true love</t>
  </si>
  <si>
    <t>POD received from cell 0792438310 M</t>
  </si>
  <si>
    <t>RDD</t>
  </si>
  <si>
    <t>J17990</t>
  </si>
  <si>
    <t xml:space="preserve">BEACON BAY PHARMACY                </t>
  </si>
  <si>
    <t>SHERWIM</t>
  </si>
  <si>
    <t>Sherwin</t>
  </si>
  <si>
    <t xml:space="preserve">ST DOSTNICS PHARMACY               </t>
  </si>
  <si>
    <t>THERRSA</t>
  </si>
  <si>
    <t>S  breckle</t>
  </si>
  <si>
    <t xml:space="preserve">ST DOMINIC                         </t>
  </si>
  <si>
    <t>DEBBIE</t>
  </si>
  <si>
    <t>Kim</t>
  </si>
  <si>
    <t xml:space="preserve">DEBBIE SLATTERY                    </t>
  </si>
  <si>
    <t xml:space="preserve">B L STERIPACK                      </t>
  </si>
  <si>
    <t>SUGIE</t>
  </si>
  <si>
    <t>B L STERIPACK</t>
  </si>
  <si>
    <t>POD received from cell 0844941078 M</t>
  </si>
  <si>
    <t>RANDB</t>
  </si>
  <si>
    <t>RANDBURG</t>
  </si>
  <si>
    <t xml:space="preserve">AMPLITUDE                          </t>
  </si>
  <si>
    <t>LEZLEY VAN ROOYEN</t>
  </si>
  <si>
    <t>S. DHUERSAD</t>
  </si>
  <si>
    <t>illage</t>
  </si>
  <si>
    <t>rdd</t>
  </si>
  <si>
    <t xml:space="preserve">B L STERIPARCK                     </t>
  </si>
  <si>
    <t>SUGIE ADDU</t>
  </si>
  <si>
    <t>phumy</t>
  </si>
  <si>
    <t>2 BOXES</t>
  </si>
  <si>
    <t>preto</t>
  </si>
  <si>
    <t>PRETORIA</t>
  </si>
  <si>
    <t xml:space="preserve">MEDUNSA                            </t>
  </si>
  <si>
    <t>Paseka</t>
  </si>
  <si>
    <t>POD received from cell 0726847990 M</t>
  </si>
  <si>
    <t xml:space="preserve">B AND L                            </t>
  </si>
  <si>
    <t xml:space="preserve">ST DOMINIC PHARMACY                </t>
  </si>
  <si>
    <t>Shawn</t>
  </si>
  <si>
    <t>POD received from cell 0835478757 M</t>
  </si>
  <si>
    <t>UMHLA</t>
  </si>
  <si>
    <t>UMHLANGA ROCKS</t>
  </si>
  <si>
    <t xml:space="preserve">BEACON BAY PHAMACY                 </t>
  </si>
  <si>
    <t>SHERWIN</t>
  </si>
  <si>
    <t>capet</t>
  </si>
  <si>
    <t>CAPE TOWN</t>
  </si>
  <si>
    <t xml:space="preserve">ALLIED DENTAL                      </t>
  </si>
  <si>
    <t>NADIR</t>
  </si>
  <si>
    <t>S DHUNPERSAD</t>
  </si>
  <si>
    <t>Shria</t>
  </si>
  <si>
    <t>POD received from cell 0833164881 M</t>
  </si>
  <si>
    <t>RD2</t>
  </si>
  <si>
    <t xml:space="preserve">B &amp; L STERIPACK                    </t>
  </si>
  <si>
    <t>JOHAN</t>
  </si>
  <si>
    <t>JOHANNESBURG</t>
  </si>
  <si>
    <t xml:space="preserve">CORPORATE PARK NORTH               </t>
  </si>
  <si>
    <t>EDGER</t>
  </si>
  <si>
    <t>lesley</t>
  </si>
  <si>
    <t>Late linehaul</t>
  </si>
  <si>
    <t>mmd</t>
  </si>
  <si>
    <t>POD received from cell 0833616148 M</t>
  </si>
  <si>
    <t>Appointment required</t>
  </si>
  <si>
    <t>ssh</t>
  </si>
  <si>
    <t xml:space="preserve">B D STERIPACK                      </t>
  </si>
  <si>
    <t>SHERWIN RUITERS</t>
  </si>
  <si>
    <t>SIPHOKAZI</t>
  </si>
  <si>
    <t>POD received from cell 0845733114 M</t>
  </si>
  <si>
    <t xml:space="preserve">DOMINICS PHARMACY                  </t>
  </si>
  <si>
    <t>THERESA</t>
  </si>
  <si>
    <t>agnuecce</t>
  </si>
  <si>
    <t>POD received from cell 0834172191 M</t>
  </si>
  <si>
    <t>PORT4</t>
  </si>
  <si>
    <t>PORT SHEPSTONE</t>
  </si>
  <si>
    <t xml:space="preserve">PORT SHEPSTONE HOSPITAL            </t>
  </si>
  <si>
    <t>rs mbesa</t>
  </si>
  <si>
    <t>POD received from cell 0658647001 M</t>
  </si>
  <si>
    <t>RDR</t>
  </si>
  <si>
    <t>SJERWIN R</t>
  </si>
  <si>
    <t>?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</si>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</sst>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4"/>
  <sheetViews>
    <sheetView tabSelected="1" workbookViewId="0">
      <selection activeCell="C7" sqref="C7"/>
    </sheetView>
  </sheetViews>
  <sheetFormatPr defaultRowHeight="15"/>
  <cols>
    <col min="6" max="6" width="14" customWidth="1"/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"009939501639"</f>
        <v>009939501639</v>
      </c>
      <c r="F2" s="3">
        <v>43801</v>
      </c>
      <c r="G2">
        <v>202006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"SUGIE ABBUI                   "</f>
        <v xml:space="preserve">SUGIE ABBUI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25.29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10</v>
      </c>
      <c r="BJ2">
        <v>40.5</v>
      </c>
      <c r="BK2">
        <v>41</v>
      </c>
      <c r="BL2" s="4">
        <v>153.65</v>
      </c>
      <c r="BM2" s="4">
        <v>23.05</v>
      </c>
      <c r="BN2" s="4">
        <v>176.7</v>
      </c>
      <c r="BO2" s="4">
        <v>176.7</v>
      </c>
      <c r="BQ2" t="s">
        <v>83</v>
      </c>
      <c r="BR2" t="s">
        <v>84</v>
      </c>
      <c r="BS2" s="3">
        <v>43802</v>
      </c>
      <c r="BT2" s="5">
        <v>0.53611111111111109</v>
      </c>
      <c r="BU2" t="s">
        <v>85</v>
      </c>
      <c r="BV2" t="s">
        <v>86</v>
      </c>
      <c r="BY2">
        <v>101250</v>
      </c>
      <c r="CA2" t="s">
        <v>87</v>
      </c>
      <c r="CC2" t="s">
        <v>80</v>
      </c>
      <c r="CD2">
        <v>5200</v>
      </c>
      <c r="CE2" t="s">
        <v>88</v>
      </c>
      <c r="CF2" s="3">
        <v>43804</v>
      </c>
      <c r="CI2">
        <v>2</v>
      </c>
      <c r="CJ2">
        <v>1</v>
      </c>
      <c r="CK2" t="s">
        <v>89</v>
      </c>
      <c r="CL2" t="s">
        <v>90</v>
      </c>
    </row>
    <row r="3" spans="1:92">
      <c r="A3" t="s">
        <v>72</v>
      </c>
      <c r="B3" t="s">
        <v>73</v>
      </c>
      <c r="C3" t="s">
        <v>74</v>
      </c>
      <c r="E3" t="str">
        <f>"009939150012"</f>
        <v>009939150012</v>
      </c>
      <c r="F3" s="3">
        <v>43802</v>
      </c>
      <c r="G3">
        <v>202006</v>
      </c>
      <c r="H3" t="s">
        <v>79</v>
      </c>
      <c r="I3" t="s">
        <v>80</v>
      </c>
      <c r="J3" t="s">
        <v>91</v>
      </c>
      <c r="K3" t="s">
        <v>78</v>
      </c>
      <c r="L3" t="s">
        <v>75</v>
      </c>
      <c r="M3" t="s">
        <v>76</v>
      </c>
      <c r="N3" t="s">
        <v>92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31.39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16</v>
      </c>
      <c r="BJ3">
        <v>40.5</v>
      </c>
      <c r="BK3">
        <v>41</v>
      </c>
      <c r="BL3" s="4">
        <v>189.51</v>
      </c>
      <c r="BM3" s="4">
        <v>28.43</v>
      </c>
      <c r="BN3" s="4">
        <v>217.94</v>
      </c>
      <c r="BO3" s="4">
        <v>217.94</v>
      </c>
      <c r="BQ3" t="s">
        <v>93</v>
      </c>
      <c r="BR3" t="s">
        <v>94</v>
      </c>
      <c r="BS3" s="3">
        <v>43803</v>
      </c>
      <c r="BT3" s="5">
        <v>0.65833333333333333</v>
      </c>
      <c r="BU3" t="s">
        <v>95</v>
      </c>
      <c r="BV3" t="s">
        <v>86</v>
      </c>
      <c r="BY3">
        <v>101250</v>
      </c>
      <c r="CA3" t="s">
        <v>96</v>
      </c>
      <c r="CC3" t="s">
        <v>76</v>
      </c>
      <c r="CD3">
        <v>4000</v>
      </c>
      <c r="CE3" t="s">
        <v>88</v>
      </c>
      <c r="CF3" s="3">
        <v>43804</v>
      </c>
      <c r="CI3">
        <v>1</v>
      </c>
      <c r="CJ3">
        <v>1</v>
      </c>
      <c r="CK3" t="s">
        <v>97</v>
      </c>
      <c r="CL3" t="s">
        <v>90</v>
      </c>
    </row>
    <row r="4" spans="1:92">
      <c r="A4" t="s">
        <v>98</v>
      </c>
      <c r="B4" t="s">
        <v>73</v>
      </c>
      <c r="C4" t="s">
        <v>74</v>
      </c>
      <c r="E4" t="str">
        <f>"009939501637"</f>
        <v>009939501637</v>
      </c>
      <c r="F4" s="3">
        <v>43802</v>
      </c>
      <c r="G4">
        <v>202006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99</v>
      </c>
      <c r="O4" t="s">
        <v>82</v>
      </c>
      <c r="P4" t="str">
        <f>"S DHUNPERSAD                  "</f>
        <v xml:space="preserve">S DHUNPERSAD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15.12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11</v>
      </c>
      <c r="BJ4">
        <v>20.3</v>
      </c>
      <c r="BK4">
        <v>21</v>
      </c>
      <c r="BL4" s="4">
        <v>93.88</v>
      </c>
      <c r="BM4" s="4">
        <v>14.08</v>
      </c>
      <c r="BN4" s="4">
        <v>107.96</v>
      </c>
      <c r="BO4" s="4">
        <v>107.96</v>
      </c>
      <c r="BQ4" t="s">
        <v>100</v>
      </c>
      <c r="BR4" t="s">
        <v>84</v>
      </c>
      <c r="BS4" s="3">
        <v>43803</v>
      </c>
      <c r="BT4" s="5">
        <v>0.59305555555555556</v>
      </c>
      <c r="BU4" t="s">
        <v>101</v>
      </c>
      <c r="BV4" t="s">
        <v>86</v>
      </c>
      <c r="BY4">
        <v>101250</v>
      </c>
      <c r="CA4" t="s">
        <v>87</v>
      </c>
      <c r="CC4" t="s">
        <v>80</v>
      </c>
      <c r="CD4">
        <v>5201</v>
      </c>
      <c r="CE4" t="s">
        <v>88</v>
      </c>
      <c r="CF4" s="3">
        <v>43808</v>
      </c>
      <c r="CI4">
        <v>2</v>
      </c>
      <c r="CJ4">
        <v>1</v>
      </c>
      <c r="CK4" t="s">
        <v>89</v>
      </c>
      <c r="CL4" t="s">
        <v>90</v>
      </c>
    </row>
    <row r="5" spans="1:92">
      <c r="A5" t="s">
        <v>98</v>
      </c>
      <c r="B5" t="s">
        <v>73</v>
      </c>
      <c r="C5" t="s">
        <v>74</v>
      </c>
      <c r="E5" t="str">
        <f>"009939501636"</f>
        <v>009939501636</v>
      </c>
      <c r="F5" s="3">
        <v>43802</v>
      </c>
      <c r="G5">
        <v>202006</v>
      </c>
      <c r="H5" t="s">
        <v>75</v>
      </c>
      <c r="I5" t="s">
        <v>76</v>
      </c>
      <c r="J5" t="s">
        <v>77</v>
      </c>
      <c r="K5" t="s">
        <v>78</v>
      </c>
      <c r="L5" t="s">
        <v>79</v>
      </c>
      <c r="M5" t="s">
        <v>80</v>
      </c>
      <c r="N5" t="s">
        <v>102</v>
      </c>
      <c r="O5" t="s">
        <v>82</v>
      </c>
      <c r="P5" t="str">
        <f>"S DHUNPERSAD                  "</f>
        <v xml:space="preserve">S DHUNPERSAD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25.29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18</v>
      </c>
      <c r="BJ5">
        <v>40.5</v>
      </c>
      <c r="BK5">
        <v>41</v>
      </c>
      <c r="BL5" s="4">
        <v>153.65</v>
      </c>
      <c r="BM5" s="4">
        <v>23.05</v>
      </c>
      <c r="BN5" s="4">
        <v>176.7</v>
      </c>
      <c r="BO5" s="4">
        <v>176.7</v>
      </c>
      <c r="BQ5" t="s">
        <v>103</v>
      </c>
      <c r="BR5" t="s">
        <v>84</v>
      </c>
      <c r="BS5" s="3">
        <v>43803</v>
      </c>
      <c r="BT5" s="5">
        <v>0.54166666666666663</v>
      </c>
      <c r="BU5" t="s">
        <v>104</v>
      </c>
      <c r="BV5" t="s">
        <v>86</v>
      </c>
      <c r="BY5">
        <v>101250</v>
      </c>
      <c r="CA5" t="s">
        <v>87</v>
      </c>
      <c r="CC5" t="s">
        <v>80</v>
      </c>
      <c r="CD5">
        <v>5201</v>
      </c>
      <c r="CE5" t="s">
        <v>88</v>
      </c>
      <c r="CF5" s="3">
        <v>43808</v>
      </c>
      <c r="CI5">
        <v>2</v>
      </c>
      <c r="CJ5">
        <v>1</v>
      </c>
      <c r="CK5" t="s">
        <v>89</v>
      </c>
      <c r="CL5" t="s">
        <v>90</v>
      </c>
    </row>
    <row r="6" spans="1:92">
      <c r="A6" t="s">
        <v>98</v>
      </c>
      <c r="B6" t="s">
        <v>73</v>
      </c>
      <c r="C6" t="s">
        <v>74</v>
      </c>
      <c r="E6" t="str">
        <f>"009939501633"</f>
        <v>009939501633</v>
      </c>
      <c r="F6" s="3">
        <v>43802</v>
      </c>
      <c r="G6">
        <v>202006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105</v>
      </c>
      <c r="O6" t="s">
        <v>82</v>
      </c>
      <c r="P6" t="str">
        <f>"S DHUNPERSAD                  "</f>
        <v xml:space="preserve">S DHUNPERSAD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34.950000000000003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3</v>
      </c>
      <c r="BI6">
        <v>30</v>
      </c>
      <c r="BJ6">
        <v>59.4</v>
      </c>
      <c r="BK6">
        <v>60</v>
      </c>
      <c r="BL6" s="4">
        <v>210.43</v>
      </c>
      <c r="BM6" s="4">
        <v>31.56</v>
      </c>
      <c r="BN6" s="4">
        <v>241.99</v>
      </c>
      <c r="BO6" s="4">
        <v>241.99</v>
      </c>
      <c r="BQ6" t="s">
        <v>106</v>
      </c>
      <c r="BR6" t="s">
        <v>84</v>
      </c>
      <c r="BS6" s="3">
        <v>43803</v>
      </c>
      <c r="BT6" s="5">
        <v>0.59027777777777779</v>
      </c>
      <c r="BU6" t="s">
        <v>107</v>
      </c>
      <c r="BV6" t="s">
        <v>86</v>
      </c>
      <c r="BY6">
        <v>99000</v>
      </c>
      <c r="CA6" t="s">
        <v>87</v>
      </c>
      <c r="CC6" t="s">
        <v>80</v>
      </c>
      <c r="CD6">
        <v>5205</v>
      </c>
      <c r="CE6" t="s">
        <v>88</v>
      </c>
      <c r="CF6" s="3">
        <v>43808</v>
      </c>
      <c r="CI6">
        <v>2</v>
      </c>
      <c r="CJ6">
        <v>1</v>
      </c>
      <c r="CK6" t="s">
        <v>89</v>
      </c>
      <c r="CL6" t="s">
        <v>90</v>
      </c>
    </row>
    <row r="7" spans="1:92">
      <c r="A7" t="s">
        <v>98</v>
      </c>
      <c r="B7" t="s">
        <v>73</v>
      </c>
      <c r="C7" t="s">
        <v>74</v>
      </c>
      <c r="E7" t="str">
        <f>"009939150013"</f>
        <v>009939150013</v>
      </c>
      <c r="F7" s="3">
        <v>43804</v>
      </c>
      <c r="G7">
        <v>202006</v>
      </c>
      <c r="H7" t="s">
        <v>79</v>
      </c>
      <c r="I7" t="s">
        <v>80</v>
      </c>
      <c r="J7" t="s">
        <v>108</v>
      </c>
      <c r="K7" t="s">
        <v>78</v>
      </c>
      <c r="L7" t="s">
        <v>75</v>
      </c>
      <c r="M7" t="s">
        <v>76</v>
      </c>
      <c r="N7" t="s">
        <v>109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16.09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10</v>
      </c>
      <c r="BJ7">
        <v>4.0999999999999996</v>
      </c>
      <c r="BK7">
        <v>10</v>
      </c>
      <c r="BL7" s="4">
        <v>99.59</v>
      </c>
      <c r="BM7" s="4">
        <v>14.94</v>
      </c>
      <c r="BN7" s="4">
        <v>114.53</v>
      </c>
      <c r="BO7" s="4">
        <v>114.53</v>
      </c>
      <c r="BQ7" t="s">
        <v>110</v>
      </c>
      <c r="BR7" t="s">
        <v>106</v>
      </c>
      <c r="BS7" s="3">
        <v>43805</v>
      </c>
      <c r="BT7" s="5">
        <v>0.40625</v>
      </c>
      <c r="BU7" t="s">
        <v>111</v>
      </c>
      <c r="BV7" t="s">
        <v>86</v>
      </c>
      <c r="BY7">
        <v>20250</v>
      </c>
      <c r="CA7" t="s">
        <v>112</v>
      </c>
      <c r="CC7" t="s">
        <v>76</v>
      </c>
      <c r="CD7">
        <v>4000</v>
      </c>
      <c r="CE7" t="s">
        <v>88</v>
      </c>
      <c r="CF7" s="3">
        <v>43808</v>
      </c>
      <c r="CI7">
        <v>1</v>
      </c>
      <c r="CJ7">
        <v>1</v>
      </c>
      <c r="CK7" t="s">
        <v>97</v>
      </c>
      <c r="CL7" t="s">
        <v>90</v>
      </c>
    </row>
    <row r="8" spans="1:92">
      <c r="A8" t="s">
        <v>72</v>
      </c>
      <c r="B8" t="s">
        <v>73</v>
      </c>
      <c r="C8" t="s">
        <v>74</v>
      </c>
      <c r="E8" t="str">
        <f>"009939501630"</f>
        <v>009939501630</v>
      </c>
      <c r="F8" s="3">
        <v>43809</v>
      </c>
      <c r="G8">
        <v>202006</v>
      </c>
      <c r="H8" t="s">
        <v>75</v>
      </c>
      <c r="I8" t="s">
        <v>76</v>
      </c>
      <c r="J8" t="s">
        <v>77</v>
      </c>
      <c r="K8" t="s">
        <v>78</v>
      </c>
      <c r="L8" t="s">
        <v>113</v>
      </c>
      <c r="M8" t="s">
        <v>114</v>
      </c>
      <c r="N8" t="s">
        <v>115</v>
      </c>
      <c r="O8" t="s">
        <v>82</v>
      </c>
      <c r="P8" t="str">
        <f>"S. DHUNPERSAD                 "</f>
        <v xml:space="preserve">S. DHUNPERSAD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16.09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</v>
      </c>
      <c r="BJ8">
        <v>0.2</v>
      </c>
      <c r="BK8">
        <v>1</v>
      </c>
      <c r="BL8" s="4">
        <v>99.59</v>
      </c>
      <c r="BM8" s="4">
        <v>14.94</v>
      </c>
      <c r="BN8" s="4">
        <v>114.53</v>
      </c>
      <c r="BO8" s="4">
        <v>114.53</v>
      </c>
      <c r="BQ8" t="s">
        <v>116</v>
      </c>
      <c r="BR8" t="s">
        <v>117</v>
      </c>
      <c r="BS8" s="3">
        <v>43810</v>
      </c>
      <c r="BT8" s="5">
        <v>0.33333333333333331</v>
      </c>
      <c r="BU8" t="s">
        <v>118</v>
      </c>
      <c r="BV8" t="s">
        <v>86</v>
      </c>
      <c r="BY8">
        <v>1200</v>
      </c>
      <c r="CC8" t="s">
        <v>114</v>
      </c>
      <c r="CD8">
        <v>2158</v>
      </c>
      <c r="CE8" t="s">
        <v>88</v>
      </c>
      <c r="CF8" s="3">
        <v>43811</v>
      </c>
      <c r="CI8">
        <v>1</v>
      </c>
      <c r="CJ8">
        <v>1</v>
      </c>
      <c r="CK8" t="s">
        <v>119</v>
      </c>
      <c r="CL8" t="s">
        <v>90</v>
      </c>
    </row>
    <row r="9" spans="1:92">
      <c r="A9" t="s">
        <v>72</v>
      </c>
      <c r="B9" t="s">
        <v>73</v>
      </c>
      <c r="C9" t="s">
        <v>74</v>
      </c>
      <c r="E9" t="str">
        <f>"009939150014"</f>
        <v>009939150014</v>
      </c>
      <c r="F9" s="3">
        <v>43809</v>
      </c>
      <c r="G9">
        <v>202006</v>
      </c>
      <c r="H9" t="s">
        <v>79</v>
      </c>
      <c r="I9" t="s">
        <v>80</v>
      </c>
      <c r="J9" t="s">
        <v>108</v>
      </c>
      <c r="K9" t="s">
        <v>78</v>
      </c>
      <c r="L9" t="s">
        <v>75</v>
      </c>
      <c r="M9" t="s">
        <v>76</v>
      </c>
      <c r="N9" t="s">
        <v>120</v>
      </c>
      <c r="O9" t="s">
        <v>82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31.39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16</v>
      </c>
      <c r="BJ9">
        <v>40.5</v>
      </c>
      <c r="BK9">
        <v>41</v>
      </c>
      <c r="BL9" s="4">
        <v>189.51</v>
      </c>
      <c r="BM9" s="4">
        <v>28.43</v>
      </c>
      <c r="BN9" s="4">
        <v>217.94</v>
      </c>
      <c r="BO9" s="4">
        <v>217.94</v>
      </c>
      <c r="BQ9" t="s">
        <v>121</v>
      </c>
      <c r="BR9" t="s">
        <v>106</v>
      </c>
      <c r="BS9" s="3">
        <v>43810</v>
      </c>
      <c r="BT9" s="5">
        <v>0.60902777777777783</v>
      </c>
      <c r="BU9" t="s">
        <v>122</v>
      </c>
      <c r="BV9" t="s">
        <v>86</v>
      </c>
      <c r="BY9">
        <v>101250</v>
      </c>
      <c r="CA9" t="s">
        <v>96</v>
      </c>
      <c r="CC9" t="s">
        <v>76</v>
      </c>
      <c r="CD9">
        <v>4000</v>
      </c>
      <c r="CE9" t="s">
        <v>123</v>
      </c>
      <c r="CF9" s="3">
        <v>43811</v>
      </c>
      <c r="CI9">
        <v>1</v>
      </c>
      <c r="CJ9">
        <v>1</v>
      </c>
      <c r="CK9" t="s">
        <v>97</v>
      </c>
      <c r="CL9" t="s">
        <v>90</v>
      </c>
    </row>
    <row r="10" spans="1:92">
      <c r="A10" t="s">
        <v>98</v>
      </c>
      <c r="B10" t="s">
        <v>73</v>
      </c>
      <c r="C10" t="s">
        <v>74</v>
      </c>
      <c r="E10" t="str">
        <f>"009939501632"</f>
        <v>009939501632</v>
      </c>
      <c r="F10" s="3">
        <v>43810</v>
      </c>
      <c r="G10">
        <v>202006</v>
      </c>
      <c r="H10" t="s">
        <v>75</v>
      </c>
      <c r="I10" t="s">
        <v>76</v>
      </c>
      <c r="J10" t="s">
        <v>77</v>
      </c>
      <c r="K10" t="s">
        <v>78</v>
      </c>
      <c r="L10" t="s">
        <v>124</v>
      </c>
      <c r="M10" t="s">
        <v>125</v>
      </c>
      <c r="N10" t="s">
        <v>126</v>
      </c>
      <c r="O10" t="s">
        <v>82</v>
      </c>
      <c r="P10" t="str">
        <f>"SUGIE ABBUI                   "</f>
        <v xml:space="preserve">SUGIE ABBUI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19.7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44</v>
      </c>
      <c r="BJ10">
        <v>29.8</v>
      </c>
      <c r="BK10">
        <v>30</v>
      </c>
      <c r="BL10" s="4">
        <v>120.78</v>
      </c>
      <c r="BM10" s="4">
        <v>18.12</v>
      </c>
      <c r="BN10" s="4">
        <v>138.9</v>
      </c>
      <c r="BO10" s="4">
        <v>138.9</v>
      </c>
      <c r="BR10" t="s">
        <v>84</v>
      </c>
      <c r="BS10" s="3">
        <v>43811</v>
      </c>
      <c r="BT10" s="5">
        <v>0.64652777777777781</v>
      </c>
      <c r="BU10" t="s">
        <v>127</v>
      </c>
      <c r="BV10" t="s">
        <v>86</v>
      </c>
      <c r="BY10">
        <v>220232.76</v>
      </c>
      <c r="CA10" t="s">
        <v>128</v>
      </c>
      <c r="CC10" t="s">
        <v>125</v>
      </c>
      <c r="CD10">
        <v>204</v>
      </c>
      <c r="CE10" t="s">
        <v>88</v>
      </c>
      <c r="CF10" s="3">
        <v>43812</v>
      </c>
      <c r="CI10">
        <v>0</v>
      </c>
      <c r="CJ10">
        <v>0</v>
      </c>
      <c r="CK10" t="s">
        <v>89</v>
      </c>
      <c r="CL10" t="s">
        <v>90</v>
      </c>
    </row>
    <row r="11" spans="1:92">
      <c r="A11" t="s">
        <v>98</v>
      </c>
      <c r="B11" t="s">
        <v>73</v>
      </c>
      <c r="C11" t="s">
        <v>74</v>
      </c>
      <c r="E11" t="str">
        <f>"009939150015"</f>
        <v>009939150015</v>
      </c>
      <c r="F11" s="3">
        <v>43811</v>
      </c>
      <c r="G11">
        <v>202006</v>
      </c>
      <c r="H11" t="s">
        <v>79</v>
      </c>
      <c r="I11" t="s">
        <v>80</v>
      </c>
      <c r="J11" t="s">
        <v>108</v>
      </c>
      <c r="K11" t="s">
        <v>78</v>
      </c>
      <c r="L11" t="s">
        <v>75</v>
      </c>
      <c r="M11" t="s">
        <v>76</v>
      </c>
      <c r="N11" t="s">
        <v>129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31.39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16</v>
      </c>
      <c r="BJ11">
        <v>40.5</v>
      </c>
      <c r="BK11">
        <v>41</v>
      </c>
      <c r="BL11" s="4">
        <v>189.51</v>
      </c>
      <c r="BM11" s="4">
        <v>28.43</v>
      </c>
      <c r="BN11" s="4">
        <v>217.94</v>
      </c>
      <c r="BO11" s="4">
        <v>217.94</v>
      </c>
      <c r="BS11" s="3">
        <v>43812</v>
      </c>
      <c r="BT11" s="5">
        <v>0.56666666666666665</v>
      </c>
      <c r="BU11" t="s">
        <v>122</v>
      </c>
      <c r="BV11" t="s">
        <v>86</v>
      </c>
      <c r="BY11">
        <v>101250</v>
      </c>
      <c r="CA11" t="s">
        <v>96</v>
      </c>
      <c r="CC11" t="s">
        <v>76</v>
      </c>
      <c r="CD11">
        <v>4000</v>
      </c>
      <c r="CE11" t="s">
        <v>88</v>
      </c>
      <c r="CF11" s="3">
        <v>43816</v>
      </c>
      <c r="CI11">
        <v>1</v>
      </c>
      <c r="CJ11">
        <v>1</v>
      </c>
      <c r="CK11" t="s">
        <v>97</v>
      </c>
      <c r="CL11" t="s">
        <v>90</v>
      </c>
    </row>
    <row r="12" spans="1:92">
      <c r="A12" t="s">
        <v>98</v>
      </c>
      <c r="B12" t="s">
        <v>73</v>
      </c>
      <c r="C12" t="s">
        <v>74</v>
      </c>
      <c r="E12" t="str">
        <f>"009939501629"</f>
        <v>009939501629</v>
      </c>
      <c r="F12" s="3">
        <v>43811</v>
      </c>
      <c r="G12">
        <v>202006</v>
      </c>
      <c r="H12" t="s">
        <v>75</v>
      </c>
      <c r="I12" t="s">
        <v>76</v>
      </c>
      <c r="J12" t="s">
        <v>77</v>
      </c>
      <c r="K12" t="s">
        <v>78</v>
      </c>
      <c r="L12" t="s">
        <v>79</v>
      </c>
      <c r="M12" t="s">
        <v>80</v>
      </c>
      <c r="N12" t="s">
        <v>130</v>
      </c>
      <c r="O12" t="s">
        <v>82</v>
      </c>
      <c r="P12" t="str">
        <f>"SUGIE ABBUI                   "</f>
        <v xml:space="preserve">SUGIE ABBUI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15.12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10</v>
      </c>
      <c r="BJ12">
        <v>20.3</v>
      </c>
      <c r="BK12">
        <v>21</v>
      </c>
      <c r="BL12" s="4">
        <v>93.88</v>
      </c>
      <c r="BM12" s="4">
        <v>14.08</v>
      </c>
      <c r="BN12" s="4">
        <v>107.96</v>
      </c>
      <c r="BO12" s="4">
        <v>107.96</v>
      </c>
      <c r="BR12" t="s">
        <v>84</v>
      </c>
      <c r="BS12" s="3">
        <v>43812</v>
      </c>
      <c r="BT12" s="5">
        <v>0.52777777777777779</v>
      </c>
      <c r="BU12" t="s">
        <v>131</v>
      </c>
      <c r="BV12" t="s">
        <v>86</v>
      </c>
      <c r="BY12">
        <v>101250</v>
      </c>
      <c r="CA12" t="s">
        <v>132</v>
      </c>
      <c r="CC12" t="s">
        <v>80</v>
      </c>
      <c r="CD12">
        <v>5200</v>
      </c>
      <c r="CE12" t="s">
        <v>88</v>
      </c>
      <c r="CF12" s="3">
        <v>43817</v>
      </c>
      <c r="CI12">
        <v>2</v>
      </c>
      <c r="CJ12">
        <v>1</v>
      </c>
      <c r="CK12" t="s">
        <v>89</v>
      </c>
      <c r="CL12" t="s">
        <v>90</v>
      </c>
    </row>
    <row r="13" spans="1:92">
      <c r="A13" t="s">
        <v>98</v>
      </c>
      <c r="B13" t="s">
        <v>73</v>
      </c>
      <c r="C13" t="s">
        <v>74</v>
      </c>
      <c r="E13" t="str">
        <f>"009939501627"</f>
        <v>009939501627</v>
      </c>
      <c r="F13" s="3">
        <v>43811</v>
      </c>
      <c r="G13">
        <v>202006</v>
      </c>
      <c r="H13" t="s">
        <v>133</v>
      </c>
      <c r="I13" t="s">
        <v>134</v>
      </c>
      <c r="J13" t="s">
        <v>77</v>
      </c>
      <c r="K13" t="s">
        <v>78</v>
      </c>
      <c r="L13" t="s">
        <v>79</v>
      </c>
      <c r="M13" t="s">
        <v>80</v>
      </c>
      <c r="N13" t="s">
        <v>135</v>
      </c>
      <c r="O13" t="s">
        <v>82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14.1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19</v>
      </c>
      <c r="BJ13">
        <v>18</v>
      </c>
      <c r="BK13">
        <v>19</v>
      </c>
      <c r="BL13" s="4">
        <v>87.9</v>
      </c>
      <c r="BM13" s="4">
        <v>13.19</v>
      </c>
      <c r="BN13" s="4">
        <v>101.09</v>
      </c>
      <c r="BO13" s="4">
        <v>101.09</v>
      </c>
      <c r="BQ13" t="s">
        <v>136</v>
      </c>
      <c r="BR13" t="s">
        <v>84</v>
      </c>
      <c r="BS13" s="3">
        <v>43812</v>
      </c>
      <c r="BT13" s="5">
        <v>0.63888888888888895</v>
      </c>
      <c r="BU13" t="s">
        <v>85</v>
      </c>
      <c r="BV13" t="s">
        <v>86</v>
      </c>
      <c r="BY13">
        <v>90000</v>
      </c>
      <c r="CA13" t="s">
        <v>132</v>
      </c>
      <c r="CC13" t="s">
        <v>80</v>
      </c>
      <c r="CD13">
        <v>5200</v>
      </c>
      <c r="CE13" t="s">
        <v>88</v>
      </c>
      <c r="CF13" s="3">
        <v>43817</v>
      </c>
      <c r="CI13">
        <v>2</v>
      </c>
      <c r="CJ13">
        <v>1</v>
      </c>
      <c r="CK13" t="s">
        <v>89</v>
      </c>
      <c r="CL13" t="s">
        <v>90</v>
      </c>
    </row>
    <row r="14" spans="1:92">
      <c r="A14" t="s">
        <v>98</v>
      </c>
      <c r="B14" t="s">
        <v>73</v>
      </c>
      <c r="C14" t="s">
        <v>74</v>
      </c>
      <c r="E14" t="str">
        <f>"009939501628"</f>
        <v>009939501628</v>
      </c>
      <c r="F14" s="3">
        <v>43811</v>
      </c>
      <c r="G14">
        <v>202006</v>
      </c>
      <c r="H14" t="s">
        <v>75</v>
      </c>
      <c r="I14" t="s">
        <v>76</v>
      </c>
      <c r="J14" t="s">
        <v>77</v>
      </c>
      <c r="K14" t="s">
        <v>78</v>
      </c>
      <c r="L14" t="s">
        <v>79</v>
      </c>
      <c r="M14" t="s">
        <v>80</v>
      </c>
      <c r="N14" t="s">
        <v>130</v>
      </c>
      <c r="O14" t="s">
        <v>82</v>
      </c>
      <c r="P14" t="str">
        <f>"SUGIE ABBUI                   "</f>
        <v xml:space="preserve">SUGIE ABBUI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15.12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18.2</v>
      </c>
      <c r="BJ14">
        <v>20.3</v>
      </c>
      <c r="BK14">
        <v>21</v>
      </c>
      <c r="BL14" s="4">
        <v>93.88</v>
      </c>
      <c r="BM14" s="4">
        <v>14.08</v>
      </c>
      <c r="BN14" s="4">
        <v>107.96</v>
      </c>
      <c r="BO14" s="4">
        <v>107.96</v>
      </c>
      <c r="BR14" t="s">
        <v>84</v>
      </c>
      <c r="BS14" s="3">
        <v>43812</v>
      </c>
      <c r="BT14" s="5">
        <v>0.52777777777777779</v>
      </c>
      <c r="BU14" t="s">
        <v>131</v>
      </c>
      <c r="BV14" t="s">
        <v>86</v>
      </c>
      <c r="BY14">
        <v>101250</v>
      </c>
      <c r="CA14" t="s">
        <v>132</v>
      </c>
      <c r="CC14" t="s">
        <v>80</v>
      </c>
      <c r="CD14">
        <v>5200</v>
      </c>
      <c r="CE14" t="s">
        <v>88</v>
      </c>
      <c r="CF14" s="3">
        <v>43817</v>
      </c>
      <c r="CI14">
        <v>2</v>
      </c>
      <c r="CJ14">
        <v>1</v>
      </c>
      <c r="CK14" t="s">
        <v>89</v>
      </c>
      <c r="CL14" t="s">
        <v>90</v>
      </c>
    </row>
    <row r="15" spans="1:92">
      <c r="A15" t="s">
        <v>72</v>
      </c>
      <c r="B15" t="s">
        <v>73</v>
      </c>
      <c r="C15" t="s">
        <v>74</v>
      </c>
      <c r="E15" t="str">
        <f>"009939501624"</f>
        <v>009939501624</v>
      </c>
      <c r="F15" s="3">
        <v>43816</v>
      </c>
      <c r="G15">
        <v>202006</v>
      </c>
      <c r="H15" t="s">
        <v>75</v>
      </c>
      <c r="I15" t="s">
        <v>76</v>
      </c>
      <c r="J15" t="s">
        <v>77</v>
      </c>
      <c r="K15" t="s">
        <v>78</v>
      </c>
      <c r="L15" t="s">
        <v>137</v>
      </c>
      <c r="M15" t="s">
        <v>138</v>
      </c>
      <c r="N15" t="s">
        <v>139</v>
      </c>
      <c r="O15" t="s">
        <v>82</v>
      </c>
      <c r="P15" t="str">
        <f>"\                             "</f>
        <v xml:space="preserve">\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17.57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 s="4">
        <v>108.28</v>
      </c>
      <c r="BM15" s="4">
        <v>16.239999999999998</v>
      </c>
      <c r="BN15" s="4">
        <v>124.52</v>
      </c>
      <c r="BO15" s="4">
        <v>124.52</v>
      </c>
      <c r="BQ15" t="s">
        <v>140</v>
      </c>
      <c r="BR15" t="s">
        <v>141</v>
      </c>
      <c r="BS15" s="3">
        <v>43817</v>
      </c>
      <c r="BT15" s="5">
        <v>0.56805555555555554</v>
      </c>
      <c r="BU15" t="s">
        <v>142</v>
      </c>
      <c r="BV15" t="s">
        <v>86</v>
      </c>
      <c r="BY15">
        <v>1200</v>
      </c>
      <c r="CA15" t="s">
        <v>143</v>
      </c>
      <c r="CC15" t="s">
        <v>138</v>
      </c>
      <c r="CD15">
        <v>8000</v>
      </c>
      <c r="CE15" t="s">
        <v>88</v>
      </c>
      <c r="CF15" s="3">
        <v>43818</v>
      </c>
      <c r="CI15">
        <v>3</v>
      </c>
      <c r="CJ15">
        <v>1</v>
      </c>
      <c r="CK15" t="s">
        <v>144</v>
      </c>
      <c r="CL15" t="s">
        <v>90</v>
      </c>
    </row>
    <row r="16" spans="1:92">
      <c r="A16" t="s">
        <v>98</v>
      </c>
      <c r="B16" t="s">
        <v>73</v>
      </c>
      <c r="C16" t="s">
        <v>74</v>
      </c>
      <c r="E16" t="str">
        <f>"009939501625"</f>
        <v>009939501625</v>
      </c>
      <c r="F16" s="3">
        <v>43812</v>
      </c>
      <c r="G16">
        <v>202006</v>
      </c>
      <c r="H16" t="s">
        <v>133</v>
      </c>
      <c r="I16" t="s">
        <v>134</v>
      </c>
      <c r="J16" t="s">
        <v>145</v>
      </c>
      <c r="K16" t="s">
        <v>78</v>
      </c>
      <c r="L16" t="s">
        <v>146</v>
      </c>
      <c r="M16" t="s">
        <v>147</v>
      </c>
      <c r="N16" t="s">
        <v>148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16.09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99.59</v>
      </c>
      <c r="BM16" s="4">
        <v>14.94</v>
      </c>
      <c r="BN16" s="4">
        <v>114.53</v>
      </c>
      <c r="BO16" s="4">
        <v>114.53</v>
      </c>
      <c r="BQ16" t="s">
        <v>149</v>
      </c>
      <c r="BR16" t="s">
        <v>141</v>
      </c>
      <c r="BS16" s="3">
        <v>43817</v>
      </c>
      <c r="BT16" s="5">
        <v>0.41388888888888892</v>
      </c>
      <c r="BU16" t="s">
        <v>150</v>
      </c>
      <c r="BV16" t="s">
        <v>90</v>
      </c>
      <c r="BW16" t="s">
        <v>151</v>
      </c>
      <c r="BX16" t="s">
        <v>152</v>
      </c>
      <c r="BY16">
        <v>1200</v>
      </c>
      <c r="CA16" t="s">
        <v>153</v>
      </c>
      <c r="CC16" t="s">
        <v>147</v>
      </c>
      <c r="CD16">
        <v>2001</v>
      </c>
      <c r="CE16" t="s">
        <v>88</v>
      </c>
      <c r="CF16" s="3">
        <v>43818</v>
      </c>
      <c r="CI16">
        <v>1</v>
      </c>
      <c r="CJ16">
        <v>3</v>
      </c>
      <c r="CK16" t="s">
        <v>119</v>
      </c>
      <c r="CL16" t="s">
        <v>90</v>
      </c>
    </row>
    <row r="17" spans="1:90">
      <c r="A17" t="s">
        <v>72</v>
      </c>
      <c r="B17" t="s">
        <v>73</v>
      </c>
      <c r="C17" t="s">
        <v>74</v>
      </c>
      <c r="E17" t="str">
        <f>"009939150016"</f>
        <v>009939150016</v>
      </c>
      <c r="F17" s="3">
        <v>43816</v>
      </c>
      <c r="G17">
        <v>202006</v>
      </c>
      <c r="H17" t="s">
        <v>79</v>
      </c>
      <c r="I17" t="s">
        <v>80</v>
      </c>
      <c r="J17" t="s">
        <v>108</v>
      </c>
      <c r="K17" t="s">
        <v>78</v>
      </c>
      <c r="L17" t="s">
        <v>75</v>
      </c>
      <c r="M17" t="s">
        <v>76</v>
      </c>
      <c r="N17" t="s">
        <v>109</v>
      </c>
      <c r="O17" t="s">
        <v>82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64.930000000000007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3</v>
      </c>
      <c r="BI17">
        <v>14</v>
      </c>
      <c r="BJ17">
        <v>98</v>
      </c>
      <c r="BK17">
        <v>98</v>
      </c>
      <c r="BL17" s="4">
        <v>386.64</v>
      </c>
      <c r="BM17" s="4">
        <v>58</v>
      </c>
      <c r="BN17" s="4">
        <v>444.64</v>
      </c>
      <c r="BO17" s="4">
        <v>444.64</v>
      </c>
      <c r="BQ17" t="s">
        <v>110</v>
      </c>
      <c r="BR17" t="s">
        <v>106</v>
      </c>
      <c r="BS17" s="3">
        <v>43818</v>
      </c>
      <c r="BT17" s="5">
        <v>0.65069444444444446</v>
      </c>
      <c r="BU17" t="s">
        <v>122</v>
      </c>
      <c r="BV17" t="s">
        <v>90</v>
      </c>
      <c r="BW17" t="s">
        <v>154</v>
      </c>
      <c r="BX17" t="s">
        <v>155</v>
      </c>
      <c r="BY17">
        <v>328050</v>
      </c>
      <c r="CA17" t="s">
        <v>96</v>
      </c>
      <c r="CC17" t="s">
        <v>76</v>
      </c>
      <c r="CD17">
        <v>4000</v>
      </c>
      <c r="CE17" t="s">
        <v>88</v>
      </c>
      <c r="CF17" s="3">
        <v>43819</v>
      </c>
      <c r="CI17">
        <v>1</v>
      </c>
      <c r="CJ17">
        <v>2</v>
      </c>
      <c r="CK17" t="s">
        <v>97</v>
      </c>
      <c r="CL17" t="s">
        <v>90</v>
      </c>
    </row>
    <row r="18" spans="1:90">
      <c r="A18" t="s">
        <v>72</v>
      </c>
      <c r="B18" t="s">
        <v>73</v>
      </c>
      <c r="C18" t="s">
        <v>74</v>
      </c>
      <c r="E18" t="str">
        <f>"009939150017"</f>
        <v>009939150017</v>
      </c>
      <c r="F18" s="3">
        <v>43819</v>
      </c>
      <c r="G18">
        <v>202006</v>
      </c>
      <c r="H18" t="s">
        <v>79</v>
      </c>
      <c r="I18" t="s">
        <v>80</v>
      </c>
      <c r="J18" t="s">
        <v>108</v>
      </c>
      <c r="K18" t="s">
        <v>78</v>
      </c>
      <c r="L18" t="s">
        <v>75</v>
      </c>
      <c r="M18" t="s">
        <v>76</v>
      </c>
      <c r="N18" t="s">
        <v>156</v>
      </c>
      <c r="O18" t="s">
        <v>82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19.62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8</v>
      </c>
      <c r="BJ18">
        <v>20.3</v>
      </c>
      <c r="BK18">
        <v>21</v>
      </c>
      <c r="BL18" s="4">
        <v>120.34</v>
      </c>
      <c r="BM18" s="4">
        <v>18.05</v>
      </c>
      <c r="BN18" s="4">
        <v>138.38999999999999</v>
      </c>
      <c r="BO18" s="4">
        <v>138.38999999999999</v>
      </c>
      <c r="BQ18" t="s">
        <v>110</v>
      </c>
      <c r="BR18" t="s">
        <v>106</v>
      </c>
      <c r="BS18" s="3">
        <v>43822</v>
      </c>
      <c r="BT18" s="5">
        <v>0.56527777777777777</v>
      </c>
      <c r="BU18" t="s">
        <v>122</v>
      </c>
      <c r="BV18" t="s">
        <v>86</v>
      </c>
      <c r="BY18">
        <v>101250</v>
      </c>
      <c r="CA18" t="s">
        <v>96</v>
      </c>
      <c r="CC18" t="s">
        <v>76</v>
      </c>
      <c r="CD18">
        <v>4000</v>
      </c>
      <c r="CE18" t="s">
        <v>88</v>
      </c>
      <c r="CF18" s="3">
        <v>43823</v>
      </c>
      <c r="CI18">
        <v>1</v>
      </c>
      <c r="CJ18">
        <v>1</v>
      </c>
      <c r="CK18" t="s">
        <v>97</v>
      </c>
      <c r="CL18" t="s">
        <v>90</v>
      </c>
    </row>
    <row r="19" spans="1:90">
      <c r="A19" t="s">
        <v>98</v>
      </c>
      <c r="B19" t="s">
        <v>73</v>
      </c>
      <c r="C19" t="s">
        <v>74</v>
      </c>
      <c r="E19" t="str">
        <f>"009939501622"</f>
        <v>009939501622</v>
      </c>
      <c r="F19" s="3">
        <v>43819</v>
      </c>
      <c r="G19">
        <v>202006</v>
      </c>
      <c r="H19" t="s">
        <v>75</v>
      </c>
      <c r="I19" t="s">
        <v>76</v>
      </c>
      <c r="J19" t="s">
        <v>77</v>
      </c>
      <c r="K19" t="s">
        <v>78</v>
      </c>
      <c r="L19" t="s">
        <v>79</v>
      </c>
      <c r="M19" t="s">
        <v>80</v>
      </c>
      <c r="N19" t="s">
        <v>99</v>
      </c>
      <c r="O19" t="s">
        <v>82</v>
      </c>
      <c r="P19" t="str">
        <f>"SUGIE ABBUI                   "</f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15.12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18.3</v>
      </c>
      <c r="BJ19">
        <v>20.3</v>
      </c>
      <c r="BK19">
        <v>21</v>
      </c>
      <c r="BL19" s="4">
        <v>93.88</v>
      </c>
      <c r="BM19" s="4">
        <v>14.08</v>
      </c>
      <c r="BN19" s="4">
        <v>107.96</v>
      </c>
      <c r="BO19" s="4">
        <v>107.96</v>
      </c>
      <c r="BQ19" t="s">
        <v>157</v>
      </c>
      <c r="BR19" t="s">
        <v>84</v>
      </c>
      <c r="BS19" s="3">
        <v>43822</v>
      </c>
      <c r="BT19" s="5">
        <v>0.40208333333333335</v>
      </c>
      <c r="BU19" t="s">
        <v>158</v>
      </c>
      <c r="BV19" t="s">
        <v>86</v>
      </c>
      <c r="BY19">
        <v>101250</v>
      </c>
      <c r="CA19" t="s">
        <v>159</v>
      </c>
      <c r="CC19" t="s">
        <v>80</v>
      </c>
      <c r="CD19">
        <v>5241</v>
      </c>
      <c r="CE19" t="s">
        <v>88</v>
      </c>
      <c r="CF19" s="3">
        <v>43823</v>
      </c>
      <c r="CI19">
        <v>2</v>
      </c>
      <c r="CJ19">
        <v>1</v>
      </c>
      <c r="CK19" t="s">
        <v>89</v>
      </c>
      <c r="CL19" t="s">
        <v>90</v>
      </c>
    </row>
    <row r="20" spans="1:90">
      <c r="A20" t="s">
        <v>98</v>
      </c>
      <c r="B20" t="s">
        <v>73</v>
      </c>
      <c r="C20" t="s">
        <v>74</v>
      </c>
      <c r="E20" t="str">
        <f>"009939501621"</f>
        <v>009939501621</v>
      </c>
      <c r="F20" s="3">
        <v>43819</v>
      </c>
      <c r="G20">
        <v>202006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160</v>
      </c>
      <c r="O20" t="s">
        <v>82</v>
      </c>
      <c r="P20" t="str">
        <f>"SUGIE ABBUI                   "</f>
        <v xml:space="preserve">SUGIE ABBUI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25.29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36</v>
      </c>
      <c r="BJ20">
        <v>40.5</v>
      </c>
      <c r="BK20">
        <v>41</v>
      </c>
      <c r="BL20" s="4">
        <v>153.65</v>
      </c>
      <c r="BM20" s="4">
        <v>23.05</v>
      </c>
      <c r="BN20" s="4">
        <v>176.7</v>
      </c>
      <c r="BO20" s="4">
        <v>176.7</v>
      </c>
      <c r="BQ20" t="s">
        <v>161</v>
      </c>
      <c r="BR20" t="s">
        <v>84</v>
      </c>
      <c r="BS20" s="3">
        <v>43822</v>
      </c>
      <c r="BT20" s="5">
        <v>0.3840277777777778</v>
      </c>
      <c r="BU20" t="s">
        <v>162</v>
      </c>
      <c r="BV20" t="s">
        <v>86</v>
      </c>
      <c r="BY20">
        <v>101250</v>
      </c>
      <c r="CA20" t="s">
        <v>163</v>
      </c>
      <c r="CC20" t="s">
        <v>80</v>
      </c>
      <c r="CD20">
        <v>5200</v>
      </c>
      <c r="CE20" t="s">
        <v>88</v>
      </c>
      <c r="CF20" s="3">
        <v>43830</v>
      </c>
      <c r="CI20">
        <v>2</v>
      </c>
      <c r="CJ20">
        <v>1</v>
      </c>
      <c r="CK20" t="s">
        <v>89</v>
      </c>
      <c r="CL20" t="s">
        <v>90</v>
      </c>
    </row>
    <row r="21" spans="1:90">
      <c r="A21" t="s">
        <v>98</v>
      </c>
      <c r="B21" t="s">
        <v>73</v>
      </c>
      <c r="C21" t="s">
        <v>74</v>
      </c>
      <c r="E21" t="str">
        <f>"009939501623"</f>
        <v>009939501623</v>
      </c>
      <c r="F21" s="3">
        <v>43819</v>
      </c>
      <c r="G21">
        <v>202006</v>
      </c>
      <c r="H21" t="s">
        <v>75</v>
      </c>
      <c r="I21" t="s">
        <v>76</v>
      </c>
      <c r="J21" t="s">
        <v>77</v>
      </c>
      <c r="K21" t="s">
        <v>78</v>
      </c>
      <c r="L21" t="s">
        <v>164</v>
      </c>
      <c r="M21" t="s">
        <v>165</v>
      </c>
      <c r="N21" t="s">
        <v>166</v>
      </c>
      <c r="O21" t="s">
        <v>82</v>
      </c>
      <c r="P21" t="str">
        <f>"SUGIE ABBUI                   "</f>
        <v xml:space="preserve">SUGIE ABBUI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42.18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3</v>
      </c>
      <c r="BI21">
        <v>75</v>
      </c>
      <c r="BJ21">
        <v>42.3</v>
      </c>
      <c r="BK21">
        <v>75</v>
      </c>
      <c r="BL21" s="4">
        <v>252.94</v>
      </c>
      <c r="BM21" s="4">
        <v>37.94</v>
      </c>
      <c r="BN21" s="4">
        <v>290.88</v>
      </c>
      <c r="BO21" s="4">
        <v>290.88</v>
      </c>
      <c r="BR21" t="s">
        <v>84</v>
      </c>
      <c r="BS21" s="3">
        <v>43822</v>
      </c>
      <c r="BT21" s="5">
        <v>0.43472222222222223</v>
      </c>
      <c r="BU21" t="s">
        <v>167</v>
      </c>
      <c r="BV21" t="s">
        <v>86</v>
      </c>
      <c r="BY21">
        <v>70560</v>
      </c>
      <c r="CA21" t="s">
        <v>168</v>
      </c>
      <c r="CC21" t="s">
        <v>165</v>
      </c>
      <c r="CD21">
        <v>4240</v>
      </c>
      <c r="CE21" t="s">
        <v>88</v>
      </c>
      <c r="CF21" s="3">
        <v>43826</v>
      </c>
      <c r="CI21">
        <v>1</v>
      </c>
      <c r="CJ21">
        <v>1</v>
      </c>
      <c r="CK21" t="s">
        <v>169</v>
      </c>
      <c r="CL21" t="s">
        <v>90</v>
      </c>
    </row>
    <row r="22" spans="1:90">
      <c r="A22" t="s">
        <v>72</v>
      </c>
      <c r="B22" t="s">
        <v>73</v>
      </c>
      <c r="C22" t="s">
        <v>74</v>
      </c>
      <c r="E22" t="str">
        <f>"009939501620"</f>
        <v>009939501620</v>
      </c>
      <c r="F22" s="3">
        <v>43823</v>
      </c>
      <c r="G22">
        <v>202006</v>
      </c>
      <c r="H22" t="s">
        <v>75</v>
      </c>
      <c r="I22" t="s">
        <v>76</v>
      </c>
      <c r="J22" t="s">
        <v>77</v>
      </c>
      <c r="K22" t="s">
        <v>78</v>
      </c>
      <c r="L22" t="s">
        <v>79</v>
      </c>
      <c r="M22" t="s">
        <v>80</v>
      </c>
      <c r="N22" t="s">
        <v>99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12.07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75.95</v>
      </c>
      <c r="BM22" s="4">
        <v>11.39</v>
      </c>
      <c r="BN22" s="4">
        <v>87.34</v>
      </c>
      <c r="BO22" s="4">
        <v>87.34</v>
      </c>
      <c r="BQ22" t="s">
        <v>170</v>
      </c>
      <c r="BR22" t="s">
        <v>84</v>
      </c>
      <c r="BS22" t="s">
        <v>171</v>
      </c>
      <c r="BY22">
        <v>1200</v>
      </c>
      <c r="CC22" t="s">
        <v>80</v>
      </c>
      <c r="CD22">
        <v>5200</v>
      </c>
      <c r="CE22" t="s">
        <v>88</v>
      </c>
      <c r="CI22">
        <v>2</v>
      </c>
      <c r="CJ22" t="s">
        <v>171</v>
      </c>
      <c r="CK22" t="s">
        <v>89</v>
      </c>
      <c r="CL22" t="s">
        <v>90</v>
      </c>
    </row>
    <row r="24" spans="1:90">
      <c r="E24" t="s">
        <v>172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503.91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I24">
        <v>373.5</v>
      </c>
      <c r="BJ24">
        <v>596.9</v>
      </c>
      <c r="BK24">
        <v>647</v>
      </c>
      <c r="BL24" s="4">
        <v>3067.03</v>
      </c>
      <c r="BM24" s="4">
        <v>460.07</v>
      </c>
      <c r="BN24" s="4">
        <v>3527.1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2020-01-06T10:00:07Z</dcterms:created>
  <dcterms:modified xsi:type="dcterms:W3CDTF">2020-01-06T10:00:24Z</dcterms:modified>
</cp:coreProperties>
</file>