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2035" windowHeight="10560"/>
  </bookViews>
  <sheets>
    <sheet name="J17991" sheetId="1" r:id="rId1"/>
  </sheets>
  <calcPr calcId="125725"/>
</workbook>
</file>

<file path=xl/calcChain.xml><?xml version="1.0" encoding="utf-8"?>
<calcChain xmlns="http://schemas.openxmlformats.org/spreadsheetml/2006/main">
  <c r="P64" i="1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<sst xmlns="http://schemas.openxmlformats.org/spreadsheetml/2006/main" count="1327" uniqueCount="294">
  <si>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</si>
  <si>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</si>
  <si>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</si>
  <si>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</si>
  <si>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</si>
  <si>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</si>
  <si>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</si>
  <si>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</si>
  <si>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</si>
  <si>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</si>
  <si>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</si>
  <si>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</si>
  <si>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</si>
  <si>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</si>
  <si>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</si>
  <si>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</si>
  <si>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</si>
  <si>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</si>
  <si>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</si>
  <si>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</si>
  <si>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</si>
  <si>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</si>
  <si>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</si>
  <si>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</si>
  <si>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</si>
  <si>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</si>
  <si>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</si>
  <si>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</si>
  <si>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</si>
  <si>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</si>
  <si>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</si>
  <si>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</si>
  <si>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</si>
  <si>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</si>
  <si>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</si>
  <si>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</si>
  <si>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</si>
  <si>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</si>
  <si>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</si>
  <si>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</si>
  <si>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</si>
  <si>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</si>
  <si>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</si>
  <si>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</si>
  <si>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</si>
  <si>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</si>
  <si>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</si>
  <si>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</si>
  <si>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</si>
  <si>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</si>
  <si>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</si>
  <si>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</si>
  <si>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</si>
  <si>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</si>
  <si>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</si>
  <si>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</si>
  <si>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</si>
  <si>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</si>
  <si>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</si>
  <si>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</si>
  <si>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</si>
  <si>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</si>
  <si>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</si>
  <si>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</si>
  <si>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</si>
  <si>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</si>
  <si>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</si>
  <si>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</si>
  <si>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</si>
  <si>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</si>
  <si>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</si>
  <si>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J17991</t>
  </si>
  <si>
    <t xml:space="preserve">MOVE ANALYTICS CC - ADMIN          </t>
  </si>
  <si>
    <t>WAY</t>
  </si>
  <si>
    <t>KEMPT</t>
  </si>
  <si>
    <t>KEMPTON PARK</t>
  </si>
  <si>
    <t xml:space="preserve">AVI FIELD MATKETING INLAND WES     </t>
  </si>
  <si>
    <t xml:space="preserve">                                   </t>
  </si>
  <si>
    <t>CAPET</t>
  </si>
  <si>
    <t>CAPE TOWN</t>
  </si>
  <si>
    <t xml:space="preserve">INDIGO BRANDS                      </t>
  </si>
  <si>
    <t>ON1</t>
  </si>
  <si>
    <t>JACKIE THERON</t>
  </si>
  <si>
    <t>..</t>
  </si>
  <si>
    <t>GCALI</t>
  </si>
  <si>
    <t>no</t>
  </si>
  <si>
    <t>Missed cutoff</t>
  </si>
  <si>
    <t>NGF</t>
  </si>
  <si>
    <t>POD received from cell 0747633484 M</t>
  </si>
  <si>
    <t>PARCEL</t>
  </si>
  <si>
    <t>PORT3</t>
  </si>
  <si>
    <t>PORT ELIZABETH</t>
  </si>
  <si>
    <t xml:space="preserve">AVI FIELD MARKETING                </t>
  </si>
  <si>
    <t>EAST</t>
  </si>
  <si>
    <t>EAST LONDON</t>
  </si>
  <si>
    <t xml:space="preserve">AVI                                </t>
  </si>
  <si>
    <t>ROSS PENNIALL</t>
  </si>
  <si>
    <t>CHANTEL</t>
  </si>
  <si>
    <t>gabriella</t>
  </si>
  <si>
    <t>yes</t>
  </si>
  <si>
    <t>NELSP</t>
  </si>
  <si>
    <t>NELSPRUIT</t>
  </si>
  <si>
    <t xml:space="preserve">AVI FEILD MARKETING                </t>
  </si>
  <si>
    <t>PHIL RICHARD</t>
  </si>
  <si>
    <t>Richard</t>
  </si>
  <si>
    <t>POD received from cell 0636610281 M</t>
  </si>
  <si>
    <t>NA</t>
  </si>
  <si>
    <t>JOHAN</t>
  </si>
  <si>
    <t>JOHANNESBURG</t>
  </si>
  <si>
    <t xml:space="preserve">AVI NBL                            </t>
  </si>
  <si>
    <t>JOYCE SPRANK</t>
  </si>
  <si>
    <t>A KHAN</t>
  </si>
  <si>
    <t>robert</t>
  </si>
  <si>
    <t>POD received from cell 0833953091 M</t>
  </si>
  <si>
    <t>RUSHDA CONALLEY</t>
  </si>
  <si>
    <t>.</t>
  </si>
  <si>
    <t>Chantel</t>
  </si>
  <si>
    <t>POD received from cell 08368999932 M</t>
  </si>
  <si>
    <t>j17991</t>
  </si>
  <si>
    <t>BLOE1</t>
  </si>
  <si>
    <t>BLOEMFONTEIN</t>
  </si>
  <si>
    <t xml:space="preserve">AVI FIELD MARKETING-FREE STATE     </t>
  </si>
  <si>
    <t>preto</t>
  </si>
  <si>
    <t>PRETORIA</t>
  </si>
  <si>
    <t xml:space="preserve">AVI FIELD                          </t>
  </si>
  <si>
    <t>RD</t>
  </si>
  <si>
    <t>MARIE</t>
  </si>
  <si>
    <t>TSHELE</t>
  </si>
  <si>
    <t>RDD</t>
  </si>
  <si>
    <t>WHITE</t>
  </si>
  <si>
    <t>WHITE RIVER</t>
  </si>
  <si>
    <t xml:space="preserve">AVI FIELDMARKETING                 </t>
  </si>
  <si>
    <t>ZITAAD</t>
  </si>
  <si>
    <t>PHILLEMON</t>
  </si>
  <si>
    <t>Nonhlanhla</t>
  </si>
  <si>
    <t>POD received from cell 0739524922 M</t>
  </si>
  <si>
    <t>MAGGIE</t>
  </si>
  <si>
    <t>JEAN</t>
  </si>
  <si>
    <t>ROBERT</t>
  </si>
  <si>
    <t>DURBA</t>
  </si>
  <si>
    <t>DURBAN</t>
  </si>
  <si>
    <t>LOUS</t>
  </si>
  <si>
    <t>keshia</t>
  </si>
  <si>
    <t>POD received from cell 0721881256 M</t>
  </si>
  <si>
    <t xml:space="preserve">INDIGO COSMETICS                   </t>
  </si>
  <si>
    <t>N DAVIDS</t>
  </si>
  <si>
    <t>tshico</t>
  </si>
  <si>
    <t>KASHNE MOODIG</t>
  </si>
  <si>
    <t>MARGARET POHL</t>
  </si>
  <si>
    <t>LINDA</t>
  </si>
  <si>
    <t>BOOKS</t>
  </si>
  <si>
    <t>RD2</t>
  </si>
  <si>
    <t>LOUISA VIERA</t>
  </si>
  <si>
    <t>l viera</t>
  </si>
  <si>
    <t>POD received from cell 0792438310 M</t>
  </si>
  <si>
    <t>MARIE VAN ELLERMAN</t>
  </si>
  <si>
    <t>marie</t>
  </si>
  <si>
    <t xml:space="preserve">CHAMPION HEALTH CARE               </t>
  </si>
  <si>
    <t xml:space="preserve">PRIONTEX                           </t>
  </si>
  <si>
    <t>EDGAR MASHOMANE</t>
  </si>
  <si>
    <t>SHAUN</t>
  </si>
  <si>
    <t>JERRY</t>
  </si>
  <si>
    <t>RD1</t>
  </si>
  <si>
    <t>RUSHDA CONNELLY</t>
  </si>
  <si>
    <t>chantel</t>
  </si>
  <si>
    <t>POD received from cell 0815112382 M</t>
  </si>
  <si>
    <t>RDX</t>
  </si>
  <si>
    <t>JEAN HAYES</t>
  </si>
  <si>
    <t>genevieve</t>
  </si>
  <si>
    <t>POD received from cell 0733486785 M</t>
  </si>
  <si>
    <t xml:space="preserve">AVI FM SNACKWORKS BISCUIT          </t>
  </si>
  <si>
    <t>LINDA VAN DER MERWE</t>
  </si>
  <si>
    <t>MPHO</t>
  </si>
  <si>
    <t>PRETO</t>
  </si>
  <si>
    <t>ASHLEY WILCOX</t>
  </si>
  <si>
    <t>SONAY</t>
  </si>
  <si>
    <t>PCL</t>
  </si>
  <si>
    <t>rd3</t>
  </si>
  <si>
    <t xml:space="preserve">AVIFIELD MARKETING                 </t>
  </si>
  <si>
    <t>BEERAJH</t>
  </si>
  <si>
    <t>NICOLYNNE</t>
  </si>
  <si>
    <t>illeg</t>
  </si>
  <si>
    <t xml:space="preserve">AVIS FIELD MARKETING               </t>
  </si>
  <si>
    <t>SHIREEN</t>
  </si>
  <si>
    <t>VERWO</t>
  </si>
  <si>
    <t>CENTURION</t>
  </si>
  <si>
    <t xml:space="preserve">MIE SMARTSCREEN                    </t>
  </si>
  <si>
    <t>MORNE</t>
  </si>
  <si>
    <t>luvuyo</t>
  </si>
  <si>
    <t>POD received from cell 06314326232 M</t>
  </si>
  <si>
    <t>GEORG</t>
  </si>
  <si>
    <t>GEORGE</t>
  </si>
  <si>
    <t xml:space="preserve">A.V.I FIELDMARKETING               </t>
  </si>
  <si>
    <t>CHANTEL MYBURGH</t>
  </si>
  <si>
    <t>JOHN ALAH</t>
  </si>
  <si>
    <t>zsj</t>
  </si>
  <si>
    <t>EAR / FUE</t>
  </si>
  <si>
    <t>R RENNIALL</t>
  </si>
  <si>
    <t>Gabriella</t>
  </si>
  <si>
    <t>POD received from cell 0838920848 M</t>
  </si>
  <si>
    <t>ZIYAAD</t>
  </si>
  <si>
    <t>Ziyaad</t>
  </si>
  <si>
    <t>pcl</t>
  </si>
  <si>
    <t>ILLEG</t>
  </si>
  <si>
    <t>Late linehaul</t>
  </si>
  <si>
    <t>teb</t>
  </si>
  <si>
    <t>CRISSINDA COETZEE</t>
  </si>
  <si>
    <t>THILOSHINI PILLAY</t>
  </si>
  <si>
    <t>SOME2</t>
  </si>
  <si>
    <t>SOMERSET WEST</t>
  </si>
  <si>
    <t xml:space="preserve">Le Creuset                         </t>
  </si>
  <si>
    <t>INDWE</t>
  </si>
  <si>
    <t xml:space="preserve">Melanie Stretton                   </t>
  </si>
  <si>
    <t>Melanie Stretton</t>
  </si>
  <si>
    <t>Mary</t>
  </si>
  <si>
    <t>?</t>
  </si>
  <si>
    <t>NEW BOX</t>
  </si>
  <si>
    <t>RD5</t>
  </si>
  <si>
    <t>NICOLYNN BLIGNAUT</t>
  </si>
  <si>
    <t>KEA</t>
  </si>
  <si>
    <t>POD received from cell 0847649236 M</t>
  </si>
  <si>
    <t>FLR</t>
  </si>
  <si>
    <t>BEURA BROWN</t>
  </si>
  <si>
    <t xml:space="preserve">AVI FIELDS MARKETING               </t>
  </si>
  <si>
    <t>KERSHNIE</t>
  </si>
  <si>
    <t xml:space="preserve">SMARTSCREEN                        </t>
  </si>
  <si>
    <t>NORNE</t>
  </si>
  <si>
    <t xml:space="preserve">avifm                              </t>
  </si>
  <si>
    <t xml:space="preserve">avi fm                             </t>
  </si>
  <si>
    <t>chantal</t>
  </si>
  <si>
    <t>ross</t>
  </si>
  <si>
    <t>benya</t>
  </si>
  <si>
    <t>N GAMA</t>
  </si>
  <si>
    <t xml:space="preserve">NBL                                </t>
  </si>
  <si>
    <t>T PILLAY</t>
  </si>
  <si>
    <t>YAJNA</t>
  </si>
  <si>
    <t>QUEEN</t>
  </si>
  <si>
    <t>QUEENSTOWN</t>
  </si>
  <si>
    <t>LEON</t>
  </si>
  <si>
    <t xml:space="preserve">MIE                                </t>
  </si>
  <si>
    <t>PIET2</t>
  </si>
  <si>
    <t>PIETERSBURG</t>
  </si>
  <si>
    <t>SP MALAN</t>
  </si>
  <si>
    <t>KEA TSHEOLE</t>
  </si>
  <si>
    <t>sp malan</t>
  </si>
  <si>
    <t>POD received from cell 0735980209 M</t>
  </si>
  <si>
    <t>LEAN</t>
  </si>
  <si>
    <t>AR SUPPORT</t>
  </si>
  <si>
    <t>marins</t>
  </si>
  <si>
    <t>lewelly</t>
  </si>
  <si>
    <t>POD received from cell 0792881349 M</t>
  </si>
  <si>
    <t>MIDRA</t>
  </si>
  <si>
    <t>MIDRAND</t>
  </si>
  <si>
    <t xml:space="preserve">ROCKMED                            </t>
  </si>
  <si>
    <t>DR HLALELE</t>
  </si>
  <si>
    <t>KUGAN</t>
  </si>
  <si>
    <t>POD received from cell 0783842741 M</t>
  </si>
  <si>
    <t>VICTO</t>
  </si>
  <si>
    <t>VICTORIA WEST</t>
  </si>
  <si>
    <t xml:space="preserve">Marise Andrag                      </t>
  </si>
  <si>
    <t>ON2</t>
  </si>
  <si>
    <t>Marise Andrag</t>
  </si>
  <si>
    <t>SALOME</t>
  </si>
  <si>
    <t>FLYER</t>
  </si>
  <si>
    <t>KAREL</t>
  </si>
  <si>
    <t>KESHIA</t>
  </si>
  <si>
    <t>GCali</t>
  </si>
  <si>
    <t>MAILROOM</t>
  </si>
  <si>
    <t>jacky</t>
  </si>
  <si>
    <t>ROSS</t>
  </si>
  <si>
    <t>gabriela</t>
  </si>
  <si>
    <t>JACKIE TERON</t>
  </si>
  <si>
    <t>guali</t>
  </si>
  <si>
    <t>PRECIOUS TSHISONGA</t>
  </si>
  <si>
    <t>NIVASHNIE GOVENDER</t>
  </si>
  <si>
    <t>Kgomotso</t>
  </si>
  <si>
    <t>SAT / FUE</t>
  </si>
  <si>
    <t>LEON BREYBENBACH</t>
  </si>
  <si>
    <t xml:space="preserve">NATIONAL BRANDS                    </t>
  </si>
  <si>
    <t>capet</t>
  </si>
  <si>
    <t xml:space="preserve">AVIS CAPE TOWER                    </t>
  </si>
  <si>
    <t>BOOLEY</t>
  </si>
  <si>
    <t>PRISCILLA</t>
  </si>
  <si>
    <t xml:space="preserve">AVI TIELD MARKETING                </t>
  </si>
  <si>
    <t>ZIYAOD</t>
  </si>
  <si>
    <t>RICHARD</t>
  </si>
  <si>
    <t>Mpho</t>
  </si>
  <si>
    <t xml:space="preserve">AVI FIELD HEAD OFF                 </t>
  </si>
  <si>
    <t>WEENE</t>
  </si>
  <si>
    <t>WEENEN</t>
  </si>
  <si>
    <t xml:space="preserve">Vivienne Walsh                     </t>
  </si>
  <si>
    <t>Vivienne Walsh</t>
  </si>
  <si>
    <t>Extra Small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</si>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</sst>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M68"/>
  <sheetViews>
    <sheetView tabSelected="1" topLeftCell="A53" workbookViewId="0">
      <selection activeCell="A66" sqref="A66:CM66"/>
    </sheetView>
  </sheetViews>
  <sheetFormatPr defaultRowHeight="15"/>
  <cols>
    <col min="1" max="1" width="7.42578125" bestFit="1" customWidth="1"/>
    <col min="2" max="2" width="32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140625" bestFit="1" customWidth="1"/>
    <col min="9" max="9" width="15.7109375" bestFit="1" customWidth="1"/>
    <col min="10" max="10" width="34.7109375" bestFit="1" customWidth="1"/>
    <col min="11" max="11" width="16.140625" bestFit="1" customWidth="1"/>
    <col min="12" max="12" width="7.7109375" bestFit="1" customWidth="1"/>
    <col min="13" max="13" width="16.7109375" bestFit="1" customWidth="1"/>
    <col min="14" max="14" width="32.42578125" bestFit="1" customWidth="1"/>
    <col min="15" max="15" width="4.85546875" bestFit="1" customWidth="1"/>
    <col min="16" max="16" width="20.57031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7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7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7" bestFit="1" customWidth="1"/>
    <col min="64" max="64" width="9" bestFit="1" customWidth="1"/>
    <col min="65" max="65" width="8" bestFit="1" customWidth="1"/>
    <col min="66" max="66" width="9" bestFit="1" customWidth="1"/>
    <col min="68" max="68" width="18.42578125" bestFit="1" customWidth="1"/>
    <col min="69" max="69" width="22.28515625" bestFit="1" customWidth="1"/>
    <col min="70" max="70" width="21.5703125" bestFit="1" customWidth="1"/>
    <col min="71" max="71" width="10.7109375" bestFit="1" customWidth="1"/>
    <col min="72" max="72" width="9.7109375" bestFit="1" customWidth="1"/>
    <col min="73" max="73" width="11.28515625" bestFit="1" customWidth="1"/>
    <col min="74" max="74" width="8.5703125" bestFit="1" customWidth="1"/>
    <col min="75" max="75" width="13.140625" bestFit="1" customWidth="1"/>
    <col min="76" max="76" width="16.140625" bestFit="1" customWidth="1"/>
    <col min="77" max="77" width="13.85546875" bestFit="1" customWidth="1"/>
    <col min="78" max="78" width="9.42578125" bestFit="1" customWidth="1"/>
    <col min="79" max="79" width="35.7109375" bestFit="1" customWidth="1"/>
    <col min="80" max="80" width="9" bestFit="1" customWidth="1"/>
    <col min="81" max="81" width="15.5703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"009935616796"</f>
        <v>009935616796</v>
      </c>
      <c r="F2" s="3">
        <v>43133</v>
      </c>
      <c r="G2" s="2">
        <v>201808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"...                           "</f>
        <v xml:space="preserve">...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6.15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1</v>
      </c>
      <c r="BJ2" s="2">
        <v>0.2</v>
      </c>
      <c r="BK2" s="2">
        <v>1</v>
      </c>
      <c r="BL2" s="2">
        <v>45.65</v>
      </c>
      <c r="BM2" s="2">
        <v>6.39</v>
      </c>
      <c r="BN2" s="2">
        <v>52.04</v>
      </c>
      <c r="BO2" s="2">
        <v>52.04</v>
      </c>
      <c r="BP2" s="2"/>
      <c r="BQ2" s="2" t="s">
        <v>82</v>
      </c>
      <c r="BR2" s="2" t="s">
        <v>83</v>
      </c>
      <c r="BS2" s="3">
        <v>43137</v>
      </c>
      <c r="BT2" s="4">
        <v>0.4368055555555555</v>
      </c>
      <c r="BU2" s="2" t="s">
        <v>84</v>
      </c>
      <c r="BV2" s="2" t="s">
        <v>85</v>
      </c>
      <c r="BW2" s="2" t="s">
        <v>86</v>
      </c>
      <c r="BX2" s="2" t="s">
        <v>87</v>
      </c>
      <c r="BY2" s="2">
        <v>1200</v>
      </c>
      <c r="BZ2" s="2" t="s">
        <v>27</v>
      </c>
      <c r="CA2" s="2" t="s">
        <v>88</v>
      </c>
      <c r="CB2" s="2"/>
      <c r="CC2" s="2" t="s">
        <v>79</v>
      </c>
      <c r="CD2" s="2">
        <v>8000</v>
      </c>
      <c r="CE2" s="2" t="s">
        <v>89</v>
      </c>
      <c r="CF2" s="5">
        <v>43137</v>
      </c>
      <c r="CG2" s="2"/>
      <c r="CH2" s="2"/>
      <c r="CI2" s="2">
        <v>1</v>
      </c>
      <c r="CJ2" s="2">
        <v>2</v>
      </c>
      <c r="CK2" s="2">
        <v>21</v>
      </c>
      <c r="CL2" s="2" t="s">
        <v>85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"039902690563"</f>
        <v>039902690563</v>
      </c>
      <c r="F3" s="3">
        <v>43133</v>
      </c>
      <c r="G3" s="2">
        <v>201808</v>
      </c>
      <c r="H3" s="2" t="s">
        <v>90</v>
      </c>
      <c r="I3" s="2" t="s">
        <v>91</v>
      </c>
      <c r="J3" s="2" t="s">
        <v>92</v>
      </c>
      <c r="K3" s="2" t="s">
        <v>77</v>
      </c>
      <c r="L3" s="2" t="s">
        <v>93</v>
      </c>
      <c r="M3" s="2" t="s">
        <v>94</v>
      </c>
      <c r="N3" s="2" t="s">
        <v>95</v>
      </c>
      <c r="O3" s="2" t="s">
        <v>81</v>
      </c>
      <c r="P3" s="2" t="str">
        <f>"11912270 FM                   "</f>
        <v xml:space="preserve">11912270 FM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6.15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1</v>
      </c>
      <c r="BJ3" s="2">
        <v>0.2</v>
      </c>
      <c r="BK3" s="2">
        <v>1</v>
      </c>
      <c r="BL3" s="2">
        <v>45.65</v>
      </c>
      <c r="BM3" s="2">
        <v>6.39</v>
      </c>
      <c r="BN3" s="2">
        <v>52.04</v>
      </c>
      <c r="BO3" s="2">
        <v>52.04</v>
      </c>
      <c r="BP3" s="2"/>
      <c r="BQ3" s="2" t="s">
        <v>96</v>
      </c>
      <c r="BR3" s="2" t="s">
        <v>97</v>
      </c>
      <c r="BS3" s="3">
        <v>43136</v>
      </c>
      <c r="BT3" s="4">
        <v>0.47916666666666669</v>
      </c>
      <c r="BU3" s="2" t="s">
        <v>98</v>
      </c>
      <c r="BV3" s="2" t="s">
        <v>99</v>
      </c>
      <c r="BW3" s="2"/>
      <c r="BX3" s="2"/>
      <c r="BY3" s="2">
        <v>1200</v>
      </c>
      <c r="BZ3" s="2" t="s">
        <v>27</v>
      </c>
      <c r="CA3" s="2"/>
      <c r="CB3" s="2"/>
      <c r="CC3" s="2" t="s">
        <v>94</v>
      </c>
      <c r="CD3" s="2">
        <v>5247</v>
      </c>
      <c r="CE3" s="2" t="s">
        <v>89</v>
      </c>
      <c r="CF3" s="5">
        <v>43138</v>
      </c>
      <c r="CG3" s="2"/>
      <c r="CH3" s="2"/>
      <c r="CI3" s="2">
        <v>1</v>
      </c>
      <c r="CJ3" s="2">
        <v>1</v>
      </c>
      <c r="CK3" s="2">
        <v>21</v>
      </c>
      <c r="CL3" s="2" t="s">
        <v>85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"009935616798"</f>
        <v>009935616798</v>
      </c>
      <c r="F4" s="3">
        <v>43132</v>
      </c>
      <c r="G4" s="2">
        <v>201808</v>
      </c>
      <c r="H4" s="2" t="s">
        <v>74</v>
      </c>
      <c r="I4" s="2" t="s">
        <v>75</v>
      </c>
      <c r="J4" s="2" t="s">
        <v>76</v>
      </c>
      <c r="K4" s="2" t="s">
        <v>77</v>
      </c>
      <c r="L4" s="2" t="s">
        <v>100</v>
      </c>
      <c r="M4" s="2" t="s">
        <v>101</v>
      </c>
      <c r="N4" s="2" t="s">
        <v>102</v>
      </c>
      <c r="O4" s="2" t="s">
        <v>81</v>
      </c>
      <c r="P4" s="2" t="str">
        <f>"...                           "</f>
        <v xml:space="preserve">...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6.15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0.7</v>
      </c>
      <c r="BJ4" s="2">
        <v>0.6</v>
      </c>
      <c r="BK4" s="2">
        <v>1</v>
      </c>
      <c r="BL4" s="2">
        <v>45.65</v>
      </c>
      <c r="BM4" s="2">
        <v>6.39</v>
      </c>
      <c r="BN4" s="2">
        <v>52.04</v>
      </c>
      <c r="BO4" s="2">
        <v>52.04</v>
      </c>
      <c r="BP4" s="2"/>
      <c r="BQ4" s="2" t="s">
        <v>103</v>
      </c>
      <c r="BR4" s="2" t="s">
        <v>83</v>
      </c>
      <c r="BS4" s="3">
        <v>43133</v>
      </c>
      <c r="BT4" s="4">
        <v>0.39930555555555558</v>
      </c>
      <c r="BU4" s="2" t="s">
        <v>104</v>
      </c>
      <c r="BV4" s="2" t="s">
        <v>99</v>
      </c>
      <c r="BW4" s="2"/>
      <c r="BX4" s="2"/>
      <c r="BY4" s="2">
        <v>2892.89</v>
      </c>
      <c r="BZ4" s="2" t="s">
        <v>27</v>
      </c>
      <c r="CA4" s="2" t="s">
        <v>105</v>
      </c>
      <c r="CB4" s="2"/>
      <c r="CC4" s="2" t="s">
        <v>101</v>
      </c>
      <c r="CD4" s="2">
        <v>1200</v>
      </c>
      <c r="CE4" s="2" t="s">
        <v>89</v>
      </c>
      <c r="CF4" s="5">
        <v>43137</v>
      </c>
      <c r="CG4" s="2"/>
      <c r="CH4" s="2"/>
      <c r="CI4" s="2">
        <v>1</v>
      </c>
      <c r="CJ4" s="2">
        <v>1</v>
      </c>
      <c r="CK4" s="2">
        <v>21</v>
      </c>
      <c r="CL4" s="2" t="s">
        <v>85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"009935227737"</f>
        <v>009935227737</v>
      </c>
      <c r="F5" s="3">
        <v>43133</v>
      </c>
      <c r="G5" s="2">
        <v>201808</v>
      </c>
      <c r="H5" s="2" t="s">
        <v>74</v>
      </c>
      <c r="I5" s="2" t="s">
        <v>75</v>
      </c>
      <c r="J5" s="2" t="s">
        <v>76</v>
      </c>
      <c r="K5" s="2" t="s">
        <v>77</v>
      </c>
      <c r="L5" s="2" t="s">
        <v>78</v>
      </c>
      <c r="M5" s="2" t="s">
        <v>79</v>
      </c>
      <c r="N5" s="2" t="s">
        <v>80</v>
      </c>
      <c r="O5" s="2" t="s">
        <v>81</v>
      </c>
      <c r="P5" s="2" t="str">
        <f>"...                           "</f>
        <v xml:space="preserve">...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6.15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</v>
      </c>
      <c r="BJ5" s="2">
        <v>0.2</v>
      </c>
      <c r="BK5" s="2">
        <v>1</v>
      </c>
      <c r="BL5" s="2">
        <v>45.65</v>
      </c>
      <c r="BM5" s="2">
        <v>6.39</v>
      </c>
      <c r="BN5" s="2">
        <v>52.04</v>
      </c>
      <c r="BO5" s="2">
        <v>52.04</v>
      </c>
      <c r="BP5" s="2"/>
      <c r="BQ5" s="2" t="s">
        <v>106</v>
      </c>
      <c r="BR5" s="2" t="s">
        <v>83</v>
      </c>
      <c r="BS5" s="3">
        <v>43136</v>
      </c>
      <c r="BT5" s="4">
        <v>0.4201388888888889</v>
      </c>
      <c r="BU5" s="2" t="s">
        <v>84</v>
      </c>
      <c r="BV5" s="2" t="s">
        <v>99</v>
      </c>
      <c r="BW5" s="2"/>
      <c r="BX5" s="2"/>
      <c r="BY5" s="2">
        <v>1200</v>
      </c>
      <c r="BZ5" s="2" t="s">
        <v>27</v>
      </c>
      <c r="CA5" s="2"/>
      <c r="CB5" s="2"/>
      <c r="CC5" s="2" t="s">
        <v>79</v>
      </c>
      <c r="CD5" s="2">
        <v>8000</v>
      </c>
      <c r="CE5" s="2" t="s">
        <v>89</v>
      </c>
      <c r="CF5" s="5">
        <v>43137</v>
      </c>
      <c r="CG5" s="2"/>
      <c r="CH5" s="2"/>
      <c r="CI5" s="2">
        <v>1</v>
      </c>
      <c r="CJ5" s="2">
        <v>1</v>
      </c>
      <c r="CK5" s="2">
        <v>21</v>
      </c>
      <c r="CL5" s="2" t="s">
        <v>85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"019910894388"</f>
        <v>019910894388</v>
      </c>
      <c r="F6" s="3">
        <v>43132</v>
      </c>
      <c r="G6" s="2">
        <v>201808</v>
      </c>
      <c r="H6" s="2" t="s">
        <v>78</v>
      </c>
      <c r="I6" s="2" t="s">
        <v>79</v>
      </c>
      <c r="J6" s="2" t="s">
        <v>92</v>
      </c>
      <c r="K6" s="2" t="s">
        <v>77</v>
      </c>
      <c r="L6" s="2" t="s">
        <v>107</v>
      </c>
      <c r="M6" s="2" t="s">
        <v>108</v>
      </c>
      <c r="N6" s="2" t="s">
        <v>109</v>
      </c>
      <c r="O6" s="2" t="s">
        <v>81</v>
      </c>
      <c r="P6" s="2" t="str">
        <f>"11252350FS                    "</f>
        <v xml:space="preserve">11252350FS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6.15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</v>
      </c>
      <c r="BJ6" s="2">
        <v>0.2</v>
      </c>
      <c r="BK6" s="2">
        <v>1</v>
      </c>
      <c r="BL6" s="2">
        <v>45.65</v>
      </c>
      <c r="BM6" s="2">
        <v>6.39</v>
      </c>
      <c r="BN6" s="2">
        <v>52.04</v>
      </c>
      <c r="BO6" s="2">
        <v>52.04</v>
      </c>
      <c r="BP6" s="2"/>
      <c r="BQ6" s="2" t="s">
        <v>110</v>
      </c>
      <c r="BR6" s="2" t="s">
        <v>111</v>
      </c>
      <c r="BS6" s="3">
        <v>43133</v>
      </c>
      <c r="BT6" s="4">
        <v>0.33263888888888887</v>
      </c>
      <c r="BU6" s="2" t="s">
        <v>112</v>
      </c>
      <c r="BV6" s="2" t="s">
        <v>99</v>
      </c>
      <c r="BW6" s="2"/>
      <c r="BX6" s="2"/>
      <c r="BY6" s="2">
        <v>1200</v>
      </c>
      <c r="BZ6" s="2" t="s">
        <v>27</v>
      </c>
      <c r="CA6" s="2" t="s">
        <v>113</v>
      </c>
      <c r="CB6" s="2"/>
      <c r="CC6" s="2" t="s">
        <v>108</v>
      </c>
      <c r="CD6" s="2">
        <v>2021</v>
      </c>
      <c r="CE6" s="2" t="s">
        <v>89</v>
      </c>
      <c r="CF6" s="5">
        <v>43137</v>
      </c>
      <c r="CG6" s="2"/>
      <c r="CH6" s="2"/>
      <c r="CI6" s="2">
        <v>1</v>
      </c>
      <c r="CJ6" s="2">
        <v>1</v>
      </c>
      <c r="CK6" s="2">
        <v>21</v>
      </c>
      <c r="CL6" s="2" t="s">
        <v>85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"019910894387"</f>
        <v>019910894387</v>
      </c>
      <c r="F7" s="3">
        <v>43132</v>
      </c>
      <c r="G7" s="2">
        <v>201808</v>
      </c>
      <c r="H7" s="2" t="s">
        <v>78</v>
      </c>
      <c r="I7" s="2" t="s">
        <v>79</v>
      </c>
      <c r="J7" s="2" t="s">
        <v>92</v>
      </c>
      <c r="K7" s="2" t="s">
        <v>77</v>
      </c>
      <c r="L7" s="2" t="s">
        <v>90</v>
      </c>
      <c r="M7" s="2" t="s">
        <v>91</v>
      </c>
      <c r="N7" s="2" t="s">
        <v>92</v>
      </c>
      <c r="O7" s="2" t="s">
        <v>81</v>
      </c>
      <c r="P7" s="2" t="str">
        <f>"11912270FM                    "</f>
        <v xml:space="preserve">11912270FM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6.15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</v>
      </c>
      <c r="BJ7" s="2">
        <v>0.2</v>
      </c>
      <c r="BK7" s="2">
        <v>1</v>
      </c>
      <c r="BL7" s="2">
        <v>45.65</v>
      </c>
      <c r="BM7" s="2">
        <v>6.39</v>
      </c>
      <c r="BN7" s="2">
        <v>52.04</v>
      </c>
      <c r="BO7" s="2">
        <v>52.04</v>
      </c>
      <c r="BP7" s="2"/>
      <c r="BQ7" s="2" t="s">
        <v>114</v>
      </c>
      <c r="BR7" s="2" t="s">
        <v>115</v>
      </c>
      <c r="BS7" s="3">
        <v>43133</v>
      </c>
      <c r="BT7" s="4">
        <v>0.3430555555555555</v>
      </c>
      <c r="BU7" s="2" t="s">
        <v>116</v>
      </c>
      <c r="BV7" s="2" t="s">
        <v>99</v>
      </c>
      <c r="BW7" s="2"/>
      <c r="BX7" s="2"/>
      <c r="BY7" s="2">
        <v>1200</v>
      </c>
      <c r="BZ7" s="2" t="s">
        <v>27</v>
      </c>
      <c r="CA7" s="2" t="s">
        <v>117</v>
      </c>
      <c r="CB7" s="2"/>
      <c r="CC7" s="2" t="s">
        <v>91</v>
      </c>
      <c r="CD7" s="2">
        <v>6045</v>
      </c>
      <c r="CE7" s="2" t="s">
        <v>89</v>
      </c>
      <c r="CF7" s="5">
        <v>43136</v>
      </c>
      <c r="CG7" s="2"/>
      <c r="CH7" s="2"/>
      <c r="CI7" s="2">
        <v>1</v>
      </c>
      <c r="CJ7" s="2">
        <v>1</v>
      </c>
      <c r="CK7" s="2">
        <v>21</v>
      </c>
      <c r="CL7" s="2" t="s">
        <v>85</v>
      </c>
      <c r="CM7" s="2"/>
    </row>
    <row r="8" spans="1:91">
      <c r="A8" s="2" t="s">
        <v>118</v>
      </c>
      <c r="B8" s="2" t="s">
        <v>72</v>
      </c>
      <c r="C8" s="2" t="s">
        <v>73</v>
      </c>
      <c r="D8" s="2"/>
      <c r="E8" s="2" t="str">
        <f>"089901384855"</f>
        <v>089901384855</v>
      </c>
      <c r="F8" s="3">
        <v>43132</v>
      </c>
      <c r="G8" s="2">
        <v>201808</v>
      </c>
      <c r="H8" s="2" t="s">
        <v>119</v>
      </c>
      <c r="I8" s="2" t="s">
        <v>120</v>
      </c>
      <c r="J8" s="2" t="s">
        <v>121</v>
      </c>
      <c r="K8" s="2" t="s">
        <v>77</v>
      </c>
      <c r="L8" s="2" t="s">
        <v>122</v>
      </c>
      <c r="M8" s="2" t="s">
        <v>123</v>
      </c>
      <c r="N8" s="2" t="s">
        <v>124</v>
      </c>
      <c r="O8" s="2" t="s">
        <v>125</v>
      </c>
      <c r="P8" s="2" t="str">
        <f>"                              "</f>
        <v xml:space="preserve">  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11.53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0.2</v>
      </c>
      <c r="BK8" s="2">
        <v>1</v>
      </c>
      <c r="BL8" s="2">
        <v>90.59</v>
      </c>
      <c r="BM8" s="2">
        <v>12.68</v>
      </c>
      <c r="BN8" s="2">
        <v>103.27</v>
      </c>
      <c r="BO8" s="2">
        <v>103.27</v>
      </c>
      <c r="BP8" s="2"/>
      <c r="BQ8" s="2" t="s">
        <v>126</v>
      </c>
      <c r="BR8" s="2"/>
      <c r="BS8" s="3">
        <v>43133</v>
      </c>
      <c r="BT8" s="4">
        <v>0.38194444444444442</v>
      </c>
      <c r="BU8" s="2" t="s">
        <v>127</v>
      </c>
      <c r="BV8" s="2"/>
      <c r="BW8" s="2"/>
      <c r="BX8" s="2"/>
      <c r="BY8" s="2">
        <v>1200</v>
      </c>
      <c r="BZ8" s="2"/>
      <c r="CA8" s="2"/>
      <c r="CB8" s="2"/>
      <c r="CC8" s="2" t="s">
        <v>123</v>
      </c>
      <c r="CD8" s="2">
        <v>1</v>
      </c>
      <c r="CE8" s="2" t="s">
        <v>89</v>
      </c>
      <c r="CF8" s="5">
        <v>43136</v>
      </c>
      <c r="CG8" s="2"/>
      <c r="CH8" s="2"/>
      <c r="CI8" s="2">
        <v>0</v>
      </c>
      <c r="CJ8" s="2">
        <v>0</v>
      </c>
      <c r="CK8" s="2" t="s">
        <v>128</v>
      </c>
      <c r="CL8" s="2" t="s">
        <v>85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"069907658928"</f>
        <v>069907658928</v>
      </c>
      <c r="F9" s="3">
        <v>43136</v>
      </c>
      <c r="G9" s="2">
        <v>201808</v>
      </c>
      <c r="H9" s="2" t="s">
        <v>129</v>
      </c>
      <c r="I9" s="2" t="s">
        <v>130</v>
      </c>
      <c r="J9" s="2" t="s">
        <v>131</v>
      </c>
      <c r="K9" s="2" t="s">
        <v>77</v>
      </c>
      <c r="L9" s="2" t="s">
        <v>107</v>
      </c>
      <c r="M9" s="2" t="s">
        <v>108</v>
      </c>
      <c r="N9" s="2" t="s">
        <v>131</v>
      </c>
      <c r="O9" s="2" t="s">
        <v>81</v>
      </c>
      <c r="P9" s="2" t="str">
        <f>"                              "</f>
        <v xml:space="preserve">  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6.15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</v>
      </c>
      <c r="BJ9" s="2">
        <v>0.2</v>
      </c>
      <c r="BK9" s="2">
        <v>1</v>
      </c>
      <c r="BL9" s="2">
        <v>45.65</v>
      </c>
      <c r="BM9" s="2">
        <v>6.39</v>
      </c>
      <c r="BN9" s="2">
        <v>52.04</v>
      </c>
      <c r="BO9" s="2">
        <v>52.04</v>
      </c>
      <c r="BP9" s="2"/>
      <c r="BQ9" s="2" t="s">
        <v>132</v>
      </c>
      <c r="BR9" s="2" t="s">
        <v>133</v>
      </c>
      <c r="BS9" s="3">
        <v>43137</v>
      </c>
      <c r="BT9" s="4">
        <v>0.3576388888888889</v>
      </c>
      <c r="BU9" s="2" t="s">
        <v>134</v>
      </c>
      <c r="BV9" s="2" t="s">
        <v>99</v>
      </c>
      <c r="BW9" s="2"/>
      <c r="BX9" s="2"/>
      <c r="BY9" s="2">
        <v>1200</v>
      </c>
      <c r="BZ9" s="2" t="s">
        <v>27</v>
      </c>
      <c r="CA9" s="2" t="s">
        <v>135</v>
      </c>
      <c r="CB9" s="2"/>
      <c r="CC9" s="2" t="s">
        <v>108</v>
      </c>
      <c r="CD9" s="2">
        <v>2000</v>
      </c>
      <c r="CE9" s="2" t="s">
        <v>89</v>
      </c>
      <c r="CF9" s="5">
        <v>43138</v>
      </c>
      <c r="CG9" s="2"/>
      <c r="CH9" s="2"/>
      <c r="CI9" s="2">
        <v>1</v>
      </c>
      <c r="CJ9" s="2">
        <v>1</v>
      </c>
      <c r="CK9" s="2">
        <v>21</v>
      </c>
      <c r="CL9" s="2" t="s">
        <v>85</v>
      </c>
      <c r="CM9" s="2"/>
    </row>
    <row r="10" spans="1:91">
      <c r="A10" s="2" t="s">
        <v>118</v>
      </c>
      <c r="B10" s="2" t="s">
        <v>72</v>
      </c>
      <c r="C10" s="2" t="s">
        <v>73</v>
      </c>
      <c r="D10" s="2"/>
      <c r="E10" s="2" t="str">
        <f>"089901384857"</f>
        <v>089901384857</v>
      </c>
      <c r="F10" s="3">
        <v>43136</v>
      </c>
      <c r="G10" s="2">
        <v>201808</v>
      </c>
      <c r="H10" s="2" t="s">
        <v>119</v>
      </c>
      <c r="I10" s="2" t="s">
        <v>120</v>
      </c>
      <c r="J10" s="2" t="s">
        <v>121</v>
      </c>
      <c r="K10" s="2" t="s">
        <v>77</v>
      </c>
      <c r="L10" s="2" t="s">
        <v>107</v>
      </c>
      <c r="M10" s="2" t="s">
        <v>108</v>
      </c>
      <c r="N10" s="2" t="s">
        <v>131</v>
      </c>
      <c r="O10" s="2" t="s">
        <v>125</v>
      </c>
      <c r="P10" s="2" t="str">
        <f>"                              "</f>
        <v xml:space="preserve">  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11.53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1</v>
      </c>
      <c r="BJ10" s="2">
        <v>0.2</v>
      </c>
      <c r="BK10" s="2">
        <v>1</v>
      </c>
      <c r="BL10" s="2">
        <v>90.59</v>
      </c>
      <c r="BM10" s="2">
        <v>12.68</v>
      </c>
      <c r="BN10" s="2">
        <v>103.27</v>
      </c>
      <c r="BO10" s="2">
        <v>103.27</v>
      </c>
      <c r="BP10" s="2"/>
      <c r="BQ10" s="2" t="s">
        <v>136</v>
      </c>
      <c r="BR10" s="2" t="s">
        <v>137</v>
      </c>
      <c r="BS10" s="3">
        <v>43137</v>
      </c>
      <c r="BT10" s="4">
        <v>0.32708333333333334</v>
      </c>
      <c r="BU10" s="2" t="s">
        <v>138</v>
      </c>
      <c r="BV10" s="2" t="s">
        <v>99</v>
      </c>
      <c r="BW10" s="2"/>
      <c r="BX10" s="2"/>
      <c r="BY10" s="2">
        <v>1200</v>
      </c>
      <c r="BZ10" s="2"/>
      <c r="CA10" s="2"/>
      <c r="CB10" s="2"/>
      <c r="CC10" s="2" t="s">
        <v>108</v>
      </c>
      <c r="CD10" s="2">
        <v>2000</v>
      </c>
      <c r="CE10" s="2" t="s">
        <v>89</v>
      </c>
      <c r="CF10" s="5">
        <v>43138</v>
      </c>
      <c r="CG10" s="2"/>
      <c r="CH10" s="2"/>
      <c r="CI10" s="2">
        <v>1</v>
      </c>
      <c r="CJ10" s="2">
        <v>1</v>
      </c>
      <c r="CK10" s="2" t="s">
        <v>128</v>
      </c>
      <c r="CL10" s="2" t="s">
        <v>85</v>
      </c>
      <c r="CM10" s="2"/>
    </row>
    <row r="11" spans="1:91">
      <c r="A11" s="2" t="s">
        <v>118</v>
      </c>
      <c r="B11" s="2" t="s">
        <v>72</v>
      </c>
      <c r="C11" s="2" t="s">
        <v>73</v>
      </c>
      <c r="D11" s="2"/>
      <c r="E11" s="2" t="str">
        <f>"089901384856"</f>
        <v>089901384856</v>
      </c>
      <c r="F11" s="3">
        <v>43136</v>
      </c>
      <c r="G11" s="2">
        <v>201808</v>
      </c>
      <c r="H11" s="2" t="s">
        <v>119</v>
      </c>
      <c r="I11" s="2" t="s">
        <v>120</v>
      </c>
      <c r="J11" s="2" t="s">
        <v>121</v>
      </c>
      <c r="K11" s="2" t="s">
        <v>77</v>
      </c>
      <c r="L11" s="2" t="s">
        <v>139</v>
      </c>
      <c r="M11" s="2" t="s">
        <v>140</v>
      </c>
      <c r="N11" s="2" t="s">
        <v>92</v>
      </c>
      <c r="O11" s="2" t="s">
        <v>81</v>
      </c>
      <c r="P11" s="2" t="str">
        <f>"                              "</f>
        <v xml:space="preserve">  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12.3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4</v>
      </c>
      <c r="BJ11" s="2">
        <v>2.4</v>
      </c>
      <c r="BK11" s="2">
        <v>4</v>
      </c>
      <c r="BL11" s="2">
        <v>91.28</v>
      </c>
      <c r="BM11" s="2">
        <v>12.78</v>
      </c>
      <c r="BN11" s="2">
        <v>104.06</v>
      </c>
      <c r="BO11" s="2">
        <v>104.06</v>
      </c>
      <c r="BP11" s="2"/>
      <c r="BQ11" s="2" t="s">
        <v>141</v>
      </c>
      <c r="BR11" s="2" t="s">
        <v>137</v>
      </c>
      <c r="BS11" s="3">
        <v>43137</v>
      </c>
      <c r="BT11" s="4">
        <v>0.4145833333333333</v>
      </c>
      <c r="BU11" s="2" t="s">
        <v>142</v>
      </c>
      <c r="BV11" s="2" t="s">
        <v>99</v>
      </c>
      <c r="BW11" s="2"/>
      <c r="BX11" s="2"/>
      <c r="BY11" s="2">
        <v>12000</v>
      </c>
      <c r="BZ11" s="2" t="s">
        <v>27</v>
      </c>
      <c r="CA11" s="2" t="s">
        <v>143</v>
      </c>
      <c r="CB11" s="2"/>
      <c r="CC11" s="2" t="s">
        <v>140</v>
      </c>
      <c r="CD11" s="2">
        <v>4000</v>
      </c>
      <c r="CE11" s="2" t="s">
        <v>89</v>
      </c>
      <c r="CF11" s="5">
        <v>43138</v>
      </c>
      <c r="CG11" s="2"/>
      <c r="CH11" s="2"/>
      <c r="CI11" s="2">
        <v>2</v>
      </c>
      <c r="CJ11" s="2">
        <v>1</v>
      </c>
      <c r="CK11" s="2">
        <v>21</v>
      </c>
      <c r="CL11" s="2" t="s">
        <v>85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"039902690564"</f>
        <v>039902690564</v>
      </c>
      <c r="F12" s="3">
        <v>43138</v>
      </c>
      <c r="G12" s="2">
        <v>201808</v>
      </c>
      <c r="H12" s="2" t="s">
        <v>90</v>
      </c>
      <c r="I12" s="2" t="s">
        <v>91</v>
      </c>
      <c r="J12" s="2" t="s">
        <v>92</v>
      </c>
      <c r="K12" s="2" t="s">
        <v>77</v>
      </c>
      <c r="L12" s="2" t="s">
        <v>78</v>
      </c>
      <c r="M12" s="2" t="s">
        <v>79</v>
      </c>
      <c r="N12" s="2" t="s">
        <v>144</v>
      </c>
      <c r="O12" s="2" t="s">
        <v>81</v>
      </c>
      <c r="P12" s="2" t="str">
        <f>"11912270 FM                   "</f>
        <v xml:space="preserve">11912270 FM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5.93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1</v>
      </c>
      <c r="BJ12" s="2">
        <v>0.2</v>
      </c>
      <c r="BK12" s="2">
        <v>1</v>
      </c>
      <c r="BL12" s="2">
        <v>45.43</v>
      </c>
      <c r="BM12" s="2">
        <v>6.36</v>
      </c>
      <c r="BN12" s="2">
        <v>51.79</v>
      </c>
      <c r="BO12" s="2">
        <v>51.79</v>
      </c>
      <c r="BP12" s="2"/>
      <c r="BQ12" s="2" t="s">
        <v>145</v>
      </c>
      <c r="BR12" s="2" t="s">
        <v>97</v>
      </c>
      <c r="BS12" s="3">
        <v>43139</v>
      </c>
      <c r="BT12" s="4">
        <v>0.3923611111111111</v>
      </c>
      <c r="BU12" s="2" t="s">
        <v>146</v>
      </c>
      <c r="BV12" s="2" t="s">
        <v>99</v>
      </c>
      <c r="BW12" s="2"/>
      <c r="BX12" s="2"/>
      <c r="BY12" s="2">
        <v>1200</v>
      </c>
      <c r="BZ12" s="2" t="s">
        <v>27</v>
      </c>
      <c r="CA12" s="2" t="s">
        <v>88</v>
      </c>
      <c r="CB12" s="2"/>
      <c r="CC12" s="2" t="s">
        <v>79</v>
      </c>
      <c r="CD12" s="2">
        <v>8000</v>
      </c>
      <c r="CE12" s="2" t="s">
        <v>89</v>
      </c>
      <c r="CF12" s="5">
        <v>43140</v>
      </c>
      <c r="CG12" s="2"/>
      <c r="CH12" s="2"/>
      <c r="CI12" s="2">
        <v>1</v>
      </c>
      <c r="CJ12" s="2">
        <v>1</v>
      </c>
      <c r="CK12" s="2">
        <v>21</v>
      </c>
      <c r="CL12" s="2" t="s">
        <v>85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"039902690565"</f>
        <v>039902690565</v>
      </c>
      <c r="F13" s="3">
        <v>43139</v>
      </c>
      <c r="G13" s="2">
        <v>201808</v>
      </c>
      <c r="H13" s="2" t="s">
        <v>90</v>
      </c>
      <c r="I13" s="2" t="s">
        <v>91</v>
      </c>
      <c r="J13" s="2" t="s">
        <v>92</v>
      </c>
      <c r="K13" s="2" t="s">
        <v>77</v>
      </c>
      <c r="L13" s="2" t="s">
        <v>107</v>
      </c>
      <c r="M13" s="2" t="s">
        <v>108</v>
      </c>
      <c r="N13" s="2" t="s">
        <v>95</v>
      </c>
      <c r="O13" s="2" t="s">
        <v>81</v>
      </c>
      <c r="P13" s="2" t="str">
        <f>"11912270 FM                   "</f>
        <v xml:space="preserve">11912270 FM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5.93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1</v>
      </c>
      <c r="BJ13" s="2">
        <v>0.2</v>
      </c>
      <c r="BK13" s="2">
        <v>1</v>
      </c>
      <c r="BL13" s="2">
        <v>45.43</v>
      </c>
      <c r="BM13" s="2">
        <v>6.36</v>
      </c>
      <c r="BN13" s="2">
        <v>51.79</v>
      </c>
      <c r="BO13" s="2">
        <v>51.79</v>
      </c>
      <c r="BP13" s="2"/>
      <c r="BQ13" s="2" t="s">
        <v>147</v>
      </c>
      <c r="BR13" s="2" t="s">
        <v>97</v>
      </c>
      <c r="BS13" s="3">
        <v>43140</v>
      </c>
      <c r="BT13" s="4">
        <v>0.34930555555555554</v>
      </c>
      <c r="BU13" s="2" t="s">
        <v>112</v>
      </c>
      <c r="BV13" s="2" t="s">
        <v>99</v>
      </c>
      <c r="BW13" s="2"/>
      <c r="BX13" s="2"/>
      <c r="BY13" s="2">
        <v>1200</v>
      </c>
      <c r="BZ13" s="2" t="s">
        <v>27</v>
      </c>
      <c r="CA13" s="2" t="s">
        <v>113</v>
      </c>
      <c r="CB13" s="2"/>
      <c r="CC13" s="2" t="s">
        <v>108</v>
      </c>
      <c r="CD13" s="2">
        <v>2021</v>
      </c>
      <c r="CE13" s="2" t="s">
        <v>89</v>
      </c>
      <c r="CF13" s="5">
        <v>43143</v>
      </c>
      <c r="CG13" s="2"/>
      <c r="CH13" s="2"/>
      <c r="CI13" s="2">
        <v>1</v>
      </c>
      <c r="CJ13" s="2">
        <v>1</v>
      </c>
      <c r="CK13" s="2">
        <v>21</v>
      </c>
      <c r="CL13" s="2" t="s">
        <v>85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"019910894390"</f>
        <v>019910894390</v>
      </c>
      <c r="F14" s="3">
        <v>43139</v>
      </c>
      <c r="G14" s="2">
        <v>201808</v>
      </c>
      <c r="H14" s="2" t="s">
        <v>78</v>
      </c>
      <c r="I14" s="2" t="s">
        <v>79</v>
      </c>
      <c r="J14" s="2" t="s">
        <v>92</v>
      </c>
      <c r="K14" s="2" t="s">
        <v>77</v>
      </c>
      <c r="L14" s="2" t="s">
        <v>74</v>
      </c>
      <c r="M14" s="2" t="s">
        <v>75</v>
      </c>
      <c r="N14" s="2" t="s">
        <v>92</v>
      </c>
      <c r="O14" s="2" t="s">
        <v>125</v>
      </c>
      <c r="P14" s="2" t="str">
        <f>"11942270FM                    "</f>
        <v xml:space="preserve">11942270FM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100.36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15</v>
      </c>
      <c r="BI14" s="2">
        <v>184.8</v>
      </c>
      <c r="BJ14" s="2">
        <v>71.599999999999994</v>
      </c>
      <c r="BK14" s="2">
        <v>185</v>
      </c>
      <c r="BL14" s="2">
        <v>774.42</v>
      </c>
      <c r="BM14" s="2">
        <v>108.42</v>
      </c>
      <c r="BN14" s="2">
        <v>882.84</v>
      </c>
      <c r="BO14" s="2">
        <v>882.84</v>
      </c>
      <c r="BP14" s="2"/>
      <c r="BQ14" s="2" t="s">
        <v>148</v>
      </c>
      <c r="BR14" s="2" t="s">
        <v>115</v>
      </c>
      <c r="BS14" s="3">
        <v>43143</v>
      </c>
      <c r="BT14" s="4">
        <v>0.45833333333333331</v>
      </c>
      <c r="BU14" s="2" t="s">
        <v>149</v>
      </c>
      <c r="BV14" s="2" t="s">
        <v>99</v>
      </c>
      <c r="BW14" s="2"/>
      <c r="BX14" s="2"/>
      <c r="BY14" s="2">
        <v>358090.3</v>
      </c>
      <c r="BZ14" s="2"/>
      <c r="CA14" s="2"/>
      <c r="CB14" s="2"/>
      <c r="CC14" s="2" t="s">
        <v>75</v>
      </c>
      <c r="CD14" s="2">
        <v>1600</v>
      </c>
      <c r="CE14" s="2" t="s">
        <v>150</v>
      </c>
      <c r="CF14" s="5">
        <v>43144</v>
      </c>
      <c r="CG14" s="2"/>
      <c r="CH14" s="2"/>
      <c r="CI14" s="2">
        <v>2</v>
      </c>
      <c r="CJ14" s="2">
        <v>2</v>
      </c>
      <c r="CK14" s="2" t="s">
        <v>151</v>
      </c>
      <c r="CL14" s="2" t="s">
        <v>85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"019910894392"</f>
        <v>019910894392</v>
      </c>
      <c r="F15" s="3">
        <v>43139</v>
      </c>
      <c r="G15" s="2">
        <v>201808</v>
      </c>
      <c r="H15" s="2" t="s">
        <v>78</v>
      </c>
      <c r="I15" s="2" t="s">
        <v>79</v>
      </c>
      <c r="J15" s="2" t="s">
        <v>92</v>
      </c>
      <c r="K15" s="2" t="s">
        <v>77</v>
      </c>
      <c r="L15" s="2" t="s">
        <v>139</v>
      </c>
      <c r="M15" s="2" t="s">
        <v>140</v>
      </c>
      <c r="N15" s="2" t="s">
        <v>92</v>
      </c>
      <c r="O15" s="2" t="s">
        <v>125</v>
      </c>
      <c r="P15" s="2" t="str">
        <f>"11942270FM                    "</f>
        <v xml:space="preserve">11942270FM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125.79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19</v>
      </c>
      <c r="BI15" s="2">
        <v>233.8</v>
      </c>
      <c r="BJ15" s="2">
        <v>93.2</v>
      </c>
      <c r="BK15" s="2">
        <v>234</v>
      </c>
      <c r="BL15" s="2">
        <v>969.39</v>
      </c>
      <c r="BM15" s="2">
        <v>135.71</v>
      </c>
      <c r="BN15" s="2">
        <v>1105.0999999999999</v>
      </c>
      <c r="BO15" s="2">
        <v>1105.0999999999999</v>
      </c>
      <c r="BP15" s="2"/>
      <c r="BQ15" s="2" t="s">
        <v>152</v>
      </c>
      <c r="BR15" s="2" t="s">
        <v>115</v>
      </c>
      <c r="BS15" s="3">
        <v>43144</v>
      </c>
      <c r="BT15" s="4">
        <v>0.375</v>
      </c>
      <c r="BU15" s="2" t="s">
        <v>153</v>
      </c>
      <c r="BV15" s="2" t="s">
        <v>99</v>
      </c>
      <c r="BW15" s="2"/>
      <c r="BX15" s="2"/>
      <c r="BY15" s="2">
        <v>466141.48</v>
      </c>
      <c r="BZ15" s="2"/>
      <c r="CA15" s="2" t="s">
        <v>154</v>
      </c>
      <c r="CB15" s="2"/>
      <c r="CC15" s="2" t="s">
        <v>140</v>
      </c>
      <c r="CD15" s="2">
        <v>4000</v>
      </c>
      <c r="CE15" s="2" t="s">
        <v>150</v>
      </c>
      <c r="CF15" s="5">
        <v>43145</v>
      </c>
      <c r="CG15" s="2"/>
      <c r="CH15" s="2"/>
      <c r="CI15" s="2">
        <v>7</v>
      </c>
      <c r="CJ15" s="2">
        <v>3</v>
      </c>
      <c r="CK15" s="2" t="s">
        <v>151</v>
      </c>
      <c r="CL15" s="2" t="s">
        <v>85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"019910894391"</f>
        <v>019910894391</v>
      </c>
      <c r="F16" s="3">
        <v>43139</v>
      </c>
      <c r="G16" s="2">
        <v>201808</v>
      </c>
      <c r="H16" s="2" t="s">
        <v>78</v>
      </c>
      <c r="I16" s="2" t="s">
        <v>79</v>
      </c>
      <c r="J16" s="2" t="s">
        <v>92</v>
      </c>
      <c r="K16" s="2" t="s">
        <v>77</v>
      </c>
      <c r="L16" s="2" t="s">
        <v>122</v>
      </c>
      <c r="M16" s="2" t="s">
        <v>123</v>
      </c>
      <c r="N16" s="2" t="s">
        <v>92</v>
      </c>
      <c r="O16" s="2" t="s">
        <v>125</v>
      </c>
      <c r="P16" s="2" t="str">
        <f>"11942270FM                    "</f>
        <v xml:space="preserve">11942270FM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119.56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18</v>
      </c>
      <c r="BI16" s="2">
        <v>221.1</v>
      </c>
      <c r="BJ16" s="2">
        <v>87.3</v>
      </c>
      <c r="BK16" s="2">
        <v>222</v>
      </c>
      <c r="BL16" s="2">
        <v>921.64</v>
      </c>
      <c r="BM16" s="2">
        <v>129.03</v>
      </c>
      <c r="BN16" s="2">
        <v>1050.67</v>
      </c>
      <c r="BO16" s="2">
        <v>1050.67</v>
      </c>
      <c r="BP16" s="2"/>
      <c r="BQ16" s="2" t="s">
        <v>155</v>
      </c>
      <c r="BR16" s="2" t="s">
        <v>115</v>
      </c>
      <c r="BS16" s="3">
        <v>43143</v>
      </c>
      <c r="BT16" s="4">
        <v>0.60138888888888886</v>
      </c>
      <c r="BU16" s="2" t="s">
        <v>156</v>
      </c>
      <c r="BV16" s="2"/>
      <c r="BW16" s="2"/>
      <c r="BX16" s="2"/>
      <c r="BY16" s="2">
        <v>436517.13</v>
      </c>
      <c r="BZ16" s="2"/>
      <c r="CA16" s="2"/>
      <c r="CB16" s="2"/>
      <c r="CC16" s="2" t="s">
        <v>123</v>
      </c>
      <c r="CD16" s="2">
        <v>200</v>
      </c>
      <c r="CE16" s="2" t="s">
        <v>150</v>
      </c>
      <c r="CF16" s="5">
        <v>43144</v>
      </c>
      <c r="CG16" s="2"/>
      <c r="CH16" s="2"/>
      <c r="CI16" s="2">
        <v>0</v>
      </c>
      <c r="CJ16" s="2">
        <v>0</v>
      </c>
      <c r="CK16" s="2" t="s">
        <v>151</v>
      </c>
      <c r="CL16" s="2" t="s">
        <v>85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"029908074195"</f>
        <v>029908074195</v>
      </c>
      <c r="F17" s="3">
        <v>43138</v>
      </c>
      <c r="G17" s="2">
        <v>201808</v>
      </c>
      <c r="H17" s="2" t="s">
        <v>139</v>
      </c>
      <c r="I17" s="2" t="s">
        <v>140</v>
      </c>
      <c r="J17" s="2" t="s">
        <v>157</v>
      </c>
      <c r="K17" s="2" t="s">
        <v>77</v>
      </c>
      <c r="L17" s="2" t="s">
        <v>122</v>
      </c>
      <c r="M17" s="2" t="s">
        <v>123</v>
      </c>
      <c r="N17" s="2" t="s">
        <v>158</v>
      </c>
      <c r="O17" s="2" t="s">
        <v>125</v>
      </c>
      <c r="P17" s="2" t="str">
        <f>"                              "</f>
        <v xml:space="preserve">  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83.45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17</v>
      </c>
      <c r="BI17" s="2">
        <v>69.900000000000006</v>
      </c>
      <c r="BJ17" s="2">
        <v>228.5</v>
      </c>
      <c r="BK17" s="2">
        <v>229</v>
      </c>
      <c r="BL17" s="2">
        <v>644.76</v>
      </c>
      <c r="BM17" s="2">
        <v>90.27</v>
      </c>
      <c r="BN17" s="2">
        <v>735.03</v>
      </c>
      <c r="BO17" s="2">
        <v>735.03</v>
      </c>
      <c r="BP17" s="2"/>
      <c r="BQ17" s="2" t="s">
        <v>159</v>
      </c>
      <c r="BR17" s="2" t="s">
        <v>160</v>
      </c>
      <c r="BS17" s="3">
        <v>43139</v>
      </c>
      <c r="BT17" s="4">
        <v>0.4236111111111111</v>
      </c>
      <c r="BU17" s="2" t="s">
        <v>161</v>
      </c>
      <c r="BV17" s="2"/>
      <c r="BW17" s="2"/>
      <c r="BX17" s="2"/>
      <c r="BY17" s="2">
        <v>67200</v>
      </c>
      <c r="BZ17" s="2"/>
      <c r="CA17" s="2"/>
      <c r="CB17" s="2"/>
      <c r="CC17" s="2" t="s">
        <v>123</v>
      </c>
      <c r="CD17" s="2">
        <v>1</v>
      </c>
      <c r="CE17" s="2" t="s">
        <v>89</v>
      </c>
      <c r="CF17" s="5">
        <v>43140</v>
      </c>
      <c r="CG17" s="2"/>
      <c r="CH17" s="2"/>
      <c r="CI17" s="2">
        <v>0</v>
      </c>
      <c r="CJ17" s="2">
        <v>0</v>
      </c>
      <c r="CK17" s="2" t="s">
        <v>162</v>
      </c>
      <c r="CL17" s="2" t="s">
        <v>85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"019910894394"</f>
        <v>019910894394</v>
      </c>
      <c r="F18" s="3">
        <v>43139</v>
      </c>
      <c r="G18" s="2">
        <v>201808</v>
      </c>
      <c r="H18" s="2" t="s">
        <v>78</v>
      </c>
      <c r="I18" s="2" t="s">
        <v>79</v>
      </c>
      <c r="J18" s="2" t="s">
        <v>92</v>
      </c>
      <c r="K18" s="2" t="s">
        <v>77</v>
      </c>
      <c r="L18" s="2" t="s">
        <v>90</v>
      </c>
      <c r="M18" s="2" t="s">
        <v>91</v>
      </c>
      <c r="N18" s="2" t="s">
        <v>92</v>
      </c>
      <c r="O18" s="2" t="s">
        <v>125</v>
      </c>
      <c r="P18" s="2" t="str">
        <f>"11942270FM                    "</f>
        <v xml:space="preserve">11942270FM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67.41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11</v>
      </c>
      <c r="BI18" s="2">
        <v>129.6</v>
      </c>
      <c r="BJ18" s="2">
        <v>55.3</v>
      </c>
      <c r="BK18" s="2">
        <v>130</v>
      </c>
      <c r="BL18" s="2">
        <v>521.79</v>
      </c>
      <c r="BM18" s="2">
        <v>73.05</v>
      </c>
      <c r="BN18" s="2">
        <v>594.84</v>
      </c>
      <c r="BO18" s="2">
        <v>594.84</v>
      </c>
      <c r="BP18" s="2"/>
      <c r="BQ18" s="2" t="s">
        <v>163</v>
      </c>
      <c r="BR18" s="2" t="s">
        <v>115</v>
      </c>
      <c r="BS18" s="3">
        <v>43140</v>
      </c>
      <c r="BT18" s="4">
        <v>0.58333333333333337</v>
      </c>
      <c r="BU18" s="2" t="s">
        <v>164</v>
      </c>
      <c r="BV18" s="2" t="s">
        <v>99</v>
      </c>
      <c r="BW18" s="2"/>
      <c r="BX18" s="2"/>
      <c r="BY18" s="2">
        <v>276538.88</v>
      </c>
      <c r="BZ18" s="2"/>
      <c r="CA18" s="2" t="s">
        <v>165</v>
      </c>
      <c r="CB18" s="2"/>
      <c r="CC18" s="2" t="s">
        <v>91</v>
      </c>
      <c r="CD18" s="2">
        <v>6045</v>
      </c>
      <c r="CE18" s="2" t="s">
        <v>150</v>
      </c>
      <c r="CF18" s="5">
        <v>43143</v>
      </c>
      <c r="CG18" s="2"/>
      <c r="CH18" s="2"/>
      <c r="CI18" s="2">
        <v>2</v>
      </c>
      <c r="CJ18" s="2">
        <v>1</v>
      </c>
      <c r="CK18" s="2" t="s">
        <v>166</v>
      </c>
      <c r="CL18" s="2" t="s">
        <v>85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"019910894395"</f>
        <v>019910894395</v>
      </c>
      <c r="F19" s="3">
        <v>43139</v>
      </c>
      <c r="G19" s="2">
        <v>201808</v>
      </c>
      <c r="H19" s="2" t="s">
        <v>78</v>
      </c>
      <c r="I19" s="2" t="s">
        <v>79</v>
      </c>
      <c r="J19" s="2" t="s">
        <v>92</v>
      </c>
      <c r="K19" s="2" t="s">
        <v>77</v>
      </c>
      <c r="L19" s="2" t="s">
        <v>119</v>
      </c>
      <c r="M19" s="2" t="s">
        <v>120</v>
      </c>
      <c r="N19" s="2" t="s">
        <v>92</v>
      </c>
      <c r="O19" s="2" t="s">
        <v>125</v>
      </c>
      <c r="P19" s="2" t="str">
        <f>"11942270FM                    "</f>
        <v xml:space="preserve">11942270FM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81.16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13</v>
      </c>
      <c r="BI19" s="2">
        <v>147.80000000000001</v>
      </c>
      <c r="BJ19" s="2">
        <v>58.8</v>
      </c>
      <c r="BK19" s="2">
        <v>148</v>
      </c>
      <c r="BL19" s="2">
        <v>627.20000000000005</v>
      </c>
      <c r="BM19" s="2">
        <v>87.81</v>
      </c>
      <c r="BN19" s="2">
        <v>715.01</v>
      </c>
      <c r="BO19" s="2">
        <v>715.01</v>
      </c>
      <c r="BP19" s="2"/>
      <c r="BQ19" s="2" t="s">
        <v>167</v>
      </c>
      <c r="BR19" s="2" t="s">
        <v>115</v>
      </c>
      <c r="BS19" s="3">
        <v>43143</v>
      </c>
      <c r="BT19" s="4">
        <v>0.41666666666666669</v>
      </c>
      <c r="BU19" s="2" t="s">
        <v>168</v>
      </c>
      <c r="BV19" s="2" t="s">
        <v>99</v>
      </c>
      <c r="BW19" s="2"/>
      <c r="BX19" s="2"/>
      <c r="BY19" s="2">
        <v>293944.95</v>
      </c>
      <c r="BZ19" s="2"/>
      <c r="CA19" s="2" t="s">
        <v>169</v>
      </c>
      <c r="CB19" s="2"/>
      <c r="CC19" s="2" t="s">
        <v>120</v>
      </c>
      <c r="CD19" s="2">
        <v>9300</v>
      </c>
      <c r="CE19" s="2" t="s">
        <v>150</v>
      </c>
      <c r="CF19" s="5">
        <v>43143</v>
      </c>
      <c r="CG19" s="2"/>
      <c r="CH19" s="2"/>
      <c r="CI19" s="2">
        <v>2</v>
      </c>
      <c r="CJ19" s="2">
        <v>2</v>
      </c>
      <c r="CK19" s="2" t="s">
        <v>151</v>
      </c>
      <c r="CL19" s="2" t="s">
        <v>85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"019910894393"</f>
        <v>019910894393</v>
      </c>
      <c r="F20" s="3">
        <v>43139</v>
      </c>
      <c r="G20" s="2">
        <v>201808</v>
      </c>
      <c r="H20" s="2" t="s">
        <v>78</v>
      </c>
      <c r="I20" s="2" t="s">
        <v>79</v>
      </c>
      <c r="J20" s="2" t="s">
        <v>92</v>
      </c>
      <c r="K20" s="2" t="s">
        <v>77</v>
      </c>
      <c r="L20" s="2" t="s">
        <v>74</v>
      </c>
      <c r="M20" s="2" t="s">
        <v>75</v>
      </c>
      <c r="N20" s="2" t="s">
        <v>170</v>
      </c>
      <c r="O20" s="2" t="s">
        <v>125</v>
      </c>
      <c r="P20" s="2" t="str">
        <f>"11942270FM                    "</f>
        <v xml:space="preserve">11942270FM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116.97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18</v>
      </c>
      <c r="BI20" s="2">
        <v>216.9</v>
      </c>
      <c r="BJ20" s="2">
        <v>93.5</v>
      </c>
      <c r="BK20" s="2">
        <v>217</v>
      </c>
      <c r="BL20" s="2">
        <v>901.75</v>
      </c>
      <c r="BM20" s="2">
        <v>126.25</v>
      </c>
      <c r="BN20" s="2">
        <v>1028</v>
      </c>
      <c r="BO20" s="2">
        <v>1028</v>
      </c>
      <c r="BP20" s="2"/>
      <c r="BQ20" s="2" t="s">
        <v>171</v>
      </c>
      <c r="BR20" s="2" t="s">
        <v>115</v>
      </c>
      <c r="BS20" s="3">
        <v>43143</v>
      </c>
      <c r="BT20" s="4">
        <v>0.41041666666666665</v>
      </c>
      <c r="BU20" s="2" t="s">
        <v>172</v>
      </c>
      <c r="BV20" s="2" t="s">
        <v>99</v>
      </c>
      <c r="BW20" s="2"/>
      <c r="BX20" s="2"/>
      <c r="BY20" s="2">
        <v>467252.18</v>
      </c>
      <c r="BZ20" s="2"/>
      <c r="CA20" s="2"/>
      <c r="CB20" s="2"/>
      <c r="CC20" s="2" t="s">
        <v>75</v>
      </c>
      <c r="CD20" s="2">
        <v>1600</v>
      </c>
      <c r="CE20" s="2" t="s">
        <v>150</v>
      </c>
      <c r="CF20" s="5">
        <v>43144</v>
      </c>
      <c r="CG20" s="2"/>
      <c r="CH20" s="2"/>
      <c r="CI20" s="2">
        <v>2</v>
      </c>
      <c r="CJ20" s="2">
        <v>2</v>
      </c>
      <c r="CK20" s="2" t="s">
        <v>151</v>
      </c>
      <c r="CL20" s="2" t="s">
        <v>85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"069907916011"</f>
        <v>069907916011</v>
      </c>
      <c r="F21" s="3">
        <v>43140</v>
      </c>
      <c r="G21" s="2">
        <v>201808</v>
      </c>
      <c r="H21" s="2" t="s">
        <v>173</v>
      </c>
      <c r="I21" s="2" t="s">
        <v>123</v>
      </c>
      <c r="J21" s="2" t="s">
        <v>92</v>
      </c>
      <c r="K21" s="2" t="s">
        <v>77</v>
      </c>
      <c r="L21" s="2" t="s">
        <v>90</v>
      </c>
      <c r="M21" s="2" t="s">
        <v>91</v>
      </c>
      <c r="N21" s="2" t="s">
        <v>95</v>
      </c>
      <c r="O21" s="2" t="s">
        <v>125</v>
      </c>
      <c r="P21" s="2" t="str">
        <f>"NA                            "</f>
        <v xml:space="preserve">NA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14.44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3</v>
      </c>
      <c r="BJ21" s="2">
        <v>3</v>
      </c>
      <c r="BK21" s="2">
        <v>3</v>
      </c>
      <c r="BL21" s="2">
        <v>115.72</v>
      </c>
      <c r="BM21" s="2">
        <v>16.2</v>
      </c>
      <c r="BN21" s="2">
        <v>131.91999999999999</v>
      </c>
      <c r="BO21" s="2">
        <v>131.91999999999999</v>
      </c>
      <c r="BP21" s="2"/>
      <c r="BQ21" s="2" t="s">
        <v>174</v>
      </c>
      <c r="BR21" s="2" t="s">
        <v>175</v>
      </c>
      <c r="BS21" s="3">
        <v>43143</v>
      </c>
      <c r="BT21" s="4">
        <v>0.58680555555555558</v>
      </c>
      <c r="BU21" s="2" t="s">
        <v>164</v>
      </c>
      <c r="BV21" s="2"/>
      <c r="BW21" s="2"/>
      <c r="BX21" s="2"/>
      <c r="BY21" s="2">
        <v>15180</v>
      </c>
      <c r="BZ21" s="2"/>
      <c r="CA21" s="2" t="s">
        <v>165</v>
      </c>
      <c r="CB21" s="2"/>
      <c r="CC21" s="2" t="s">
        <v>91</v>
      </c>
      <c r="CD21" s="2">
        <v>6045</v>
      </c>
      <c r="CE21" s="2" t="s">
        <v>176</v>
      </c>
      <c r="CF21" s="5">
        <v>43143</v>
      </c>
      <c r="CG21" s="2"/>
      <c r="CH21" s="2"/>
      <c r="CI21" s="2">
        <v>0</v>
      </c>
      <c r="CJ21" s="2">
        <v>0</v>
      </c>
      <c r="CK21" s="2" t="s">
        <v>177</v>
      </c>
      <c r="CL21" s="2" t="s">
        <v>85</v>
      </c>
      <c r="CM21" s="2"/>
    </row>
    <row r="22" spans="1:91">
      <c r="A22" s="2" t="s">
        <v>118</v>
      </c>
      <c r="B22" s="2" t="s">
        <v>72</v>
      </c>
      <c r="C22" s="2" t="s">
        <v>73</v>
      </c>
      <c r="D22" s="2"/>
      <c r="E22" s="2" t="str">
        <f>"089901384858"</f>
        <v>089901384858</v>
      </c>
      <c r="F22" s="3">
        <v>43140</v>
      </c>
      <c r="G22" s="2">
        <v>201808</v>
      </c>
      <c r="H22" s="2" t="s">
        <v>119</v>
      </c>
      <c r="I22" s="2" t="s">
        <v>120</v>
      </c>
      <c r="J22" s="2" t="s">
        <v>121</v>
      </c>
      <c r="K22" s="2" t="s">
        <v>77</v>
      </c>
      <c r="L22" s="2" t="s">
        <v>139</v>
      </c>
      <c r="M22" s="2" t="s">
        <v>140</v>
      </c>
      <c r="N22" s="2" t="s">
        <v>178</v>
      </c>
      <c r="O22" s="2" t="s">
        <v>81</v>
      </c>
      <c r="P22" s="2" t="str">
        <f>"                              "</f>
        <v xml:space="preserve">  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25.17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5</v>
      </c>
      <c r="BJ22" s="2">
        <v>8.4</v>
      </c>
      <c r="BK22" s="2">
        <v>8.5</v>
      </c>
      <c r="BL22" s="2">
        <v>192.98</v>
      </c>
      <c r="BM22" s="2">
        <v>27.02</v>
      </c>
      <c r="BN22" s="2">
        <v>220</v>
      </c>
      <c r="BO22" s="2">
        <v>220</v>
      </c>
      <c r="BP22" s="2"/>
      <c r="BQ22" s="2" t="s">
        <v>179</v>
      </c>
      <c r="BR22" s="2" t="s">
        <v>180</v>
      </c>
      <c r="BS22" s="3">
        <v>43144</v>
      </c>
      <c r="BT22" s="4">
        <v>0.43611111111111112</v>
      </c>
      <c r="BU22" s="2" t="s">
        <v>181</v>
      </c>
      <c r="BV22" s="2" t="s">
        <v>99</v>
      </c>
      <c r="BW22" s="2"/>
      <c r="BX22" s="2"/>
      <c r="BY22" s="2">
        <v>42000</v>
      </c>
      <c r="BZ22" s="2" t="s">
        <v>27</v>
      </c>
      <c r="CA22" s="2"/>
      <c r="CB22" s="2"/>
      <c r="CC22" s="2" t="s">
        <v>140</v>
      </c>
      <c r="CD22" s="2">
        <v>4051</v>
      </c>
      <c r="CE22" s="2" t="s">
        <v>89</v>
      </c>
      <c r="CF22" s="5">
        <v>43147</v>
      </c>
      <c r="CG22" s="2"/>
      <c r="CH22" s="2"/>
      <c r="CI22" s="2">
        <v>2</v>
      </c>
      <c r="CJ22" s="2">
        <v>2</v>
      </c>
      <c r="CK22" s="2">
        <v>21</v>
      </c>
      <c r="CL22" s="2" t="s">
        <v>85</v>
      </c>
      <c r="CM22" s="2"/>
    </row>
    <row r="23" spans="1:91">
      <c r="A23" s="2" t="s">
        <v>118</v>
      </c>
      <c r="B23" s="2" t="s">
        <v>72</v>
      </c>
      <c r="C23" s="2" t="s">
        <v>73</v>
      </c>
      <c r="D23" s="2"/>
      <c r="E23" s="2" t="str">
        <f>"089901384859"</f>
        <v>089901384859</v>
      </c>
      <c r="F23" s="3">
        <v>43140</v>
      </c>
      <c r="G23" s="2">
        <v>201808</v>
      </c>
      <c r="H23" s="2" t="s">
        <v>119</v>
      </c>
      <c r="I23" s="2" t="s">
        <v>120</v>
      </c>
      <c r="J23" s="2" t="s">
        <v>121</v>
      </c>
      <c r="K23" s="2" t="s">
        <v>77</v>
      </c>
      <c r="L23" s="2" t="s">
        <v>90</v>
      </c>
      <c r="M23" s="2" t="s">
        <v>91</v>
      </c>
      <c r="N23" s="2" t="s">
        <v>182</v>
      </c>
      <c r="O23" s="2" t="s">
        <v>81</v>
      </c>
      <c r="P23" s="2" t="str">
        <f>"                              "</f>
        <v xml:space="preserve">  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25.17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5</v>
      </c>
      <c r="BJ23" s="2">
        <v>8.4</v>
      </c>
      <c r="BK23" s="2">
        <v>8.5</v>
      </c>
      <c r="BL23" s="2">
        <v>192.98</v>
      </c>
      <c r="BM23" s="2">
        <v>27.02</v>
      </c>
      <c r="BN23" s="2">
        <v>220</v>
      </c>
      <c r="BO23" s="2">
        <v>220</v>
      </c>
      <c r="BP23" s="2"/>
      <c r="BQ23" s="2" t="s">
        <v>183</v>
      </c>
      <c r="BR23" s="2"/>
      <c r="BS23" s="3">
        <v>43143</v>
      </c>
      <c r="BT23" s="4">
        <v>0.33680555555555558</v>
      </c>
      <c r="BU23" s="2" t="s">
        <v>97</v>
      </c>
      <c r="BV23" s="2" t="s">
        <v>99</v>
      </c>
      <c r="BW23" s="2"/>
      <c r="BX23" s="2"/>
      <c r="BY23" s="2">
        <v>42000</v>
      </c>
      <c r="BZ23" s="2" t="s">
        <v>27</v>
      </c>
      <c r="CA23" s="2" t="s">
        <v>117</v>
      </c>
      <c r="CB23" s="2"/>
      <c r="CC23" s="2" t="s">
        <v>91</v>
      </c>
      <c r="CD23" s="2">
        <v>6055</v>
      </c>
      <c r="CE23" s="2" t="s">
        <v>89</v>
      </c>
      <c r="CF23" s="5">
        <v>43144</v>
      </c>
      <c r="CG23" s="2"/>
      <c r="CH23" s="2"/>
      <c r="CI23" s="2">
        <v>1</v>
      </c>
      <c r="CJ23" s="2">
        <v>1</v>
      </c>
      <c r="CK23" s="2">
        <v>21</v>
      </c>
      <c r="CL23" s="2" t="s">
        <v>85</v>
      </c>
      <c r="CM23" s="2"/>
    </row>
    <row r="24" spans="1:91">
      <c r="A24" s="2" t="s">
        <v>118</v>
      </c>
      <c r="B24" s="2" t="s">
        <v>72</v>
      </c>
      <c r="C24" s="2" t="s">
        <v>73</v>
      </c>
      <c r="D24" s="2"/>
      <c r="E24" s="2" t="str">
        <f>"089901384860"</f>
        <v>089901384860</v>
      </c>
      <c r="F24" s="3">
        <v>43143</v>
      </c>
      <c r="G24" s="2">
        <v>201808</v>
      </c>
      <c r="H24" s="2" t="s">
        <v>119</v>
      </c>
      <c r="I24" s="2" t="s">
        <v>120</v>
      </c>
      <c r="J24" s="2" t="s">
        <v>121</v>
      </c>
      <c r="K24" s="2" t="s">
        <v>77</v>
      </c>
      <c r="L24" s="2" t="s">
        <v>184</v>
      </c>
      <c r="M24" s="2" t="s">
        <v>185</v>
      </c>
      <c r="N24" s="2" t="s">
        <v>186</v>
      </c>
      <c r="O24" s="2" t="s">
        <v>81</v>
      </c>
      <c r="P24" s="2" t="str">
        <f>"                              "</f>
        <v xml:space="preserve">  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5.93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1</v>
      </c>
      <c r="BJ24" s="2">
        <v>0.2</v>
      </c>
      <c r="BK24" s="2">
        <v>1</v>
      </c>
      <c r="BL24" s="2">
        <v>45.43</v>
      </c>
      <c r="BM24" s="2">
        <v>6.36</v>
      </c>
      <c r="BN24" s="2">
        <v>51.79</v>
      </c>
      <c r="BO24" s="2">
        <v>51.79</v>
      </c>
      <c r="BP24" s="2"/>
      <c r="BQ24" s="2" t="s">
        <v>187</v>
      </c>
      <c r="BR24" s="2"/>
      <c r="BS24" s="3">
        <v>43144</v>
      </c>
      <c r="BT24" s="4">
        <v>0.4375</v>
      </c>
      <c r="BU24" s="2" t="s">
        <v>188</v>
      </c>
      <c r="BV24" s="2" t="s">
        <v>99</v>
      </c>
      <c r="BW24" s="2"/>
      <c r="BX24" s="2"/>
      <c r="BY24" s="2">
        <v>1200</v>
      </c>
      <c r="BZ24" s="2" t="s">
        <v>27</v>
      </c>
      <c r="CA24" s="2" t="s">
        <v>189</v>
      </c>
      <c r="CB24" s="2"/>
      <c r="CC24" s="2" t="s">
        <v>185</v>
      </c>
      <c r="CD24" s="2">
        <v>46</v>
      </c>
      <c r="CE24" s="2" t="s">
        <v>89</v>
      </c>
      <c r="CF24" s="5">
        <v>43145</v>
      </c>
      <c r="CG24" s="2"/>
      <c r="CH24" s="2"/>
      <c r="CI24" s="2">
        <v>1</v>
      </c>
      <c r="CJ24" s="2">
        <v>1</v>
      </c>
      <c r="CK24" s="2">
        <v>21</v>
      </c>
      <c r="CL24" s="2" t="s">
        <v>85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"039902303572"</f>
        <v>039902303572</v>
      </c>
      <c r="F25" s="3">
        <v>43137</v>
      </c>
      <c r="G25" s="2">
        <v>201808</v>
      </c>
      <c r="H25" s="2" t="s">
        <v>190</v>
      </c>
      <c r="I25" s="2" t="s">
        <v>191</v>
      </c>
      <c r="J25" s="2" t="s">
        <v>192</v>
      </c>
      <c r="K25" s="2" t="s">
        <v>77</v>
      </c>
      <c r="L25" s="2" t="s">
        <v>90</v>
      </c>
      <c r="M25" s="2" t="s">
        <v>91</v>
      </c>
      <c r="N25" s="2" t="s">
        <v>192</v>
      </c>
      <c r="O25" s="2" t="s">
        <v>81</v>
      </c>
      <c r="P25" s="2" t="str">
        <f>"                              "</f>
        <v xml:space="preserve">  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154.78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6.15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1</v>
      </c>
      <c r="BJ25" s="2">
        <v>0.2</v>
      </c>
      <c r="BK25" s="2">
        <v>1</v>
      </c>
      <c r="BL25" s="2">
        <v>200.43</v>
      </c>
      <c r="BM25" s="2">
        <v>28.06</v>
      </c>
      <c r="BN25" s="2">
        <v>228.49</v>
      </c>
      <c r="BO25" s="2">
        <v>228.49</v>
      </c>
      <c r="BP25" s="2"/>
      <c r="BQ25" s="2" t="s">
        <v>193</v>
      </c>
      <c r="BR25" s="2" t="s">
        <v>194</v>
      </c>
      <c r="BS25" s="3">
        <v>43140</v>
      </c>
      <c r="BT25" s="4">
        <v>0.34027777777777773</v>
      </c>
      <c r="BU25" s="2" t="s">
        <v>116</v>
      </c>
      <c r="BV25" s="2" t="s">
        <v>85</v>
      </c>
      <c r="BW25" s="2" t="s">
        <v>86</v>
      </c>
      <c r="BX25" s="2" t="s">
        <v>195</v>
      </c>
      <c r="BY25" s="2">
        <v>1200</v>
      </c>
      <c r="BZ25" s="2" t="s">
        <v>196</v>
      </c>
      <c r="CA25" s="2" t="s">
        <v>117</v>
      </c>
      <c r="CB25" s="2"/>
      <c r="CC25" s="2" t="s">
        <v>91</v>
      </c>
      <c r="CD25" s="2">
        <v>6045</v>
      </c>
      <c r="CE25" s="2" t="s">
        <v>89</v>
      </c>
      <c r="CF25" s="5">
        <v>43143</v>
      </c>
      <c r="CG25" s="2"/>
      <c r="CH25" s="2"/>
      <c r="CI25" s="2">
        <v>1</v>
      </c>
      <c r="CJ25" s="2">
        <v>3</v>
      </c>
      <c r="CK25" s="2">
        <v>21</v>
      </c>
      <c r="CL25" s="2" t="s">
        <v>99</v>
      </c>
      <c r="CM25" s="4">
        <v>0.34027777777777773</v>
      </c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"039902690598"</f>
        <v>039902690598</v>
      </c>
      <c r="F26" s="3">
        <v>43144</v>
      </c>
      <c r="G26" s="2">
        <v>201808</v>
      </c>
      <c r="H26" s="2" t="s">
        <v>90</v>
      </c>
      <c r="I26" s="2" t="s">
        <v>91</v>
      </c>
      <c r="J26" s="2" t="s">
        <v>92</v>
      </c>
      <c r="K26" s="2" t="s">
        <v>77</v>
      </c>
      <c r="L26" s="2" t="s">
        <v>93</v>
      </c>
      <c r="M26" s="2" t="s">
        <v>94</v>
      </c>
      <c r="N26" s="2" t="s">
        <v>95</v>
      </c>
      <c r="O26" s="2" t="s">
        <v>81</v>
      </c>
      <c r="P26" s="2" t="str">
        <f>"11912270 FM                   "</f>
        <v xml:space="preserve">11912270 FM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5.93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1</v>
      </c>
      <c r="BJ26" s="2">
        <v>0.2</v>
      </c>
      <c r="BK26" s="2">
        <v>1</v>
      </c>
      <c r="BL26" s="2">
        <v>45.43</v>
      </c>
      <c r="BM26" s="2">
        <v>6.36</v>
      </c>
      <c r="BN26" s="2">
        <v>51.79</v>
      </c>
      <c r="BO26" s="2">
        <v>51.79</v>
      </c>
      <c r="BP26" s="2"/>
      <c r="BQ26" s="2" t="s">
        <v>197</v>
      </c>
      <c r="BR26" s="2" t="s">
        <v>97</v>
      </c>
      <c r="BS26" s="3">
        <v>43145</v>
      </c>
      <c r="BT26" s="4">
        <v>0.39930555555555558</v>
      </c>
      <c r="BU26" s="2" t="s">
        <v>198</v>
      </c>
      <c r="BV26" s="2" t="s">
        <v>99</v>
      </c>
      <c r="BW26" s="2"/>
      <c r="BX26" s="2"/>
      <c r="BY26" s="2">
        <v>1200</v>
      </c>
      <c r="BZ26" s="2" t="s">
        <v>27</v>
      </c>
      <c r="CA26" s="2" t="s">
        <v>199</v>
      </c>
      <c r="CB26" s="2"/>
      <c r="CC26" s="2" t="s">
        <v>94</v>
      </c>
      <c r="CD26" s="2">
        <v>5247</v>
      </c>
      <c r="CE26" s="2" t="s">
        <v>89</v>
      </c>
      <c r="CF26" s="5">
        <v>43147</v>
      </c>
      <c r="CG26" s="2"/>
      <c r="CH26" s="2"/>
      <c r="CI26" s="2">
        <v>1</v>
      </c>
      <c r="CJ26" s="2">
        <v>1</v>
      </c>
      <c r="CK26" s="2">
        <v>21</v>
      </c>
      <c r="CL26" s="2" t="s">
        <v>85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"039902690599"</f>
        <v>039902690599</v>
      </c>
      <c r="F27" s="3">
        <v>43144</v>
      </c>
      <c r="G27" s="2">
        <v>201808</v>
      </c>
      <c r="H27" s="2" t="s">
        <v>90</v>
      </c>
      <c r="I27" s="2" t="s">
        <v>91</v>
      </c>
      <c r="J27" s="2" t="s">
        <v>92</v>
      </c>
      <c r="K27" s="2" t="s">
        <v>77</v>
      </c>
      <c r="L27" s="2" t="s">
        <v>78</v>
      </c>
      <c r="M27" s="2" t="s">
        <v>79</v>
      </c>
      <c r="N27" s="2" t="s">
        <v>144</v>
      </c>
      <c r="O27" s="2" t="s">
        <v>81</v>
      </c>
      <c r="P27" s="2" t="str">
        <f>"11912270 FM                   "</f>
        <v xml:space="preserve">11912270 FM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5.93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1</v>
      </c>
      <c r="BJ27" s="2">
        <v>0.2</v>
      </c>
      <c r="BK27" s="2">
        <v>1</v>
      </c>
      <c r="BL27" s="2">
        <v>45.43</v>
      </c>
      <c r="BM27" s="2">
        <v>6.36</v>
      </c>
      <c r="BN27" s="2">
        <v>51.79</v>
      </c>
      <c r="BO27" s="2">
        <v>51.79</v>
      </c>
      <c r="BP27" s="2"/>
      <c r="BQ27" s="2" t="s">
        <v>145</v>
      </c>
      <c r="BR27" s="2" t="s">
        <v>97</v>
      </c>
      <c r="BS27" s="3">
        <v>43145</v>
      </c>
      <c r="BT27" s="4">
        <v>0.42083333333333334</v>
      </c>
      <c r="BU27" s="2" t="s">
        <v>84</v>
      </c>
      <c r="BV27" s="2" t="s">
        <v>99</v>
      </c>
      <c r="BW27" s="2"/>
      <c r="BX27" s="2"/>
      <c r="BY27" s="2">
        <v>1200</v>
      </c>
      <c r="BZ27" s="2" t="s">
        <v>27</v>
      </c>
      <c r="CA27" s="2" t="s">
        <v>88</v>
      </c>
      <c r="CB27" s="2"/>
      <c r="CC27" s="2" t="s">
        <v>79</v>
      </c>
      <c r="CD27" s="2">
        <v>8000</v>
      </c>
      <c r="CE27" s="2" t="s">
        <v>89</v>
      </c>
      <c r="CF27" s="5">
        <v>43146</v>
      </c>
      <c r="CG27" s="2"/>
      <c r="CH27" s="2"/>
      <c r="CI27" s="2">
        <v>1</v>
      </c>
      <c r="CJ27" s="2">
        <v>1</v>
      </c>
      <c r="CK27" s="2">
        <v>21</v>
      </c>
      <c r="CL27" s="2" t="s">
        <v>85</v>
      </c>
      <c r="CM27" s="2"/>
    </row>
    <row r="28" spans="1:91">
      <c r="A28" s="2" t="s">
        <v>118</v>
      </c>
      <c r="B28" s="2" t="s">
        <v>72</v>
      </c>
      <c r="C28" s="2" t="s">
        <v>73</v>
      </c>
      <c r="D28" s="2"/>
      <c r="E28" s="2" t="str">
        <f>"069908292189"</f>
        <v>069908292189</v>
      </c>
      <c r="F28" s="3">
        <v>43144</v>
      </c>
      <c r="G28" s="2">
        <v>201808</v>
      </c>
      <c r="H28" s="2" t="s">
        <v>129</v>
      </c>
      <c r="I28" s="2" t="s">
        <v>130</v>
      </c>
      <c r="J28" s="2" t="s">
        <v>131</v>
      </c>
      <c r="K28" s="2" t="s">
        <v>77</v>
      </c>
      <c r="L28" s="2" t="s">
        <v>74</v>
      </c>
      <c r="M28" s="2" t="s">
        <v>75</v>
      </c>
      <c r="N28" s="2" t="s">
        <v>131</v>
      </c>
      <c r="O28" s="2" t="s">
        <v>81</v>
      </c>
      <c r="P28" s="2" t="str">
        <f>"                              "</f>
        <v xml:space="preserve">  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5.93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1</v>
      </c>
      <c r="BJ28" s="2">
        <v>0.2</v>
      </c>
      <c r="BK28" s="2">
        <v>1</v>
      </c>
      <c r="BL28" s="2">
        <v>45.43</v>
      </c>
      <c r="BM28" s="2">
        <v>6.36</v>
      </c>
      <c r="BN28" s="2">
        <v>51.79</v>
      </c>
      <c r="BO28" s="2">
        <v>51.79</v>
      </c>
      <c r="BP28" s="2"/>
      <c r="BQ28" s="2" t="s">
        <v>200</v>
      </c>
      <c r="BR28" s="2" t="s">
        <v>133</v>
      </c>
      <c r="BS28" s="3">
        <v>43145</v>
      </c>
      <c r="BT28" s="4">
        <v>0.4375</v>
      </c>
      <c r="BU28" s="2" t="s">
        <v>201</v>
      </c>
      <c r="BV28" s="2" t="s">
        <v>99</v>
      </c>
      <c r="BW28" s="2"/>
      <c r="BX28" s="2"/>
      <c r="BY28" s="2">
        <v>1200</v>
      </c>
      <c r="BZ28" s="2" t="s">
        <v>27</v>
      </c>
      <c r="CA28" s="2" t="s">
        <v>135</v>
      </c>
      <c r="CB28" s="2"/>
      <c r="CC28" s="2" t="s">
        <v>75</v>
      </c>
      <c r="CD28" s="2">
        <v>1600</v>
      </c>
      <c r="CE28" s="2" t="s">
        <v>202</v>
      </c>
      <c r="CF28" s="5">
        <v>43146</v>
      </c>
      <c r="CG28" s="2"/>
      <c r="CH28" s="2"/>
      <c r="CI28" s="2">
        <v>1</v>
      </c>
      <c r="CJ28" s="2">
        <v>1</v>
      </c>
      <c r="CK28" s="2">
        <v>21</v>
      </c>
      <c r="CL28" s="2" t="s">
        <v>85</v>
      </c>
      <c r="CM28" s="2"/>
    </row>
    <row r="29" spans="1:91">
      <c r="A29" s="2" t="s">
        <v>118</v>
      </c>
      <c r="B29" s="2" t="s">
        <v>72</v>
      </c>
      <c r="C29" s="2" t="s">
        <v>73</v>
      </c>
      <c r="D29" s="2"/>
      <c r="E29" s="2" t="str">
        <f>"089901384870"</f>
        <v>089901384870</v>
      </c>
      <c r="F29" s="3">
        <v>43144</v>
      </c>
      <c r="G29" s="2">
        <v>201808</v>
      </c>
      <c r="H29" s="2" t="s">
        <v>119</v>
      </c>
      <c r="I29" s="2" t="s">
        <v>120</v>
      </c>
      <c r="J29" s="2" t="s">
        <v>121</v>
      </c>
      <c r="K29" s="2" t="s">
        <v>77</v>
      </c>
      <c r="L29" s="2" t="s">
        <v>173</v>
      </c>
      <c r="M29" s="2" t="s">
        <v>123</v>
      </c>
      <c r="N29" s="2" t="s">
        <v>131</v>
      </c>
      <c r="O29" s="2" t="s">
        <v>81</v>
      </c>
      <c r="P29" s="2" t="str">
        <f>"                              "</f>
        <v xml:space="preserve">  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5.93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2</v>
      </c>
      <c r="BJ29" s="2">
        <v>1.2</v>
      </c>
      <c r="BK29" s="2">
        <v>2</v>
      </c>
      <c r="BL29" s="2">
        <v>45.43</v>
      </c>
      <c r="BM29" s="2">
        <v>6.36</v>
      </c>
      <c r="BN29" s="2">
        <v>51.79</v>
      </c>
      <c r="BO29" s="2">
        <v>51.79</v>
      </c>
      <c r="BP29" s="2"/>
      <c r="BQ29" s="2" t="s">
        <v>126</v>
      </c>
      <c r="BR29" s="2"/>
      <c r="BS29" s="3">
        <v>43146</v>
      </c>
      <c r="BT29" s="4">
        <v>0.40277777777777773</v>
      </c>
      <c r="BU29" s="2" t="s">
        <v>203</v>
      </c>
      <c r="BV29" s="2" t="s">
        <v>85</v>
      </c>
      <c r="BW29" s="2" t="s">
        <v>204</v>
      </c>
      <c r="BX29" s="2" t="s">
        <v>205</v>
      </c>
      <c r="BY29" s="2">
        <v>6000</v>
      </c>
      <c r="BZ29" s="2" t="s">
        <v>27</v>
      </c>
      <c r="CA29" s="2"/>
      <c r="CB29" s="2"/>
      <c r="CC29" s="2" t="s">
        <v>123</v>
      </c>
      <c r="CD29" s="2">
        <v>1</v>
      </c>
      <c r="CE29" s="2" t="s">
        <v>89</v>
      </c>
      <c r="CF29" s="5">
        <v>43147</v>
      </c>
      <c r="CG29" s="2"/>
      <c r="CH29" s="2"/>
      <c r="CI29" s="2">
        <v>1</v>
      </c>
      <c r="CJ29" s="2">
        <v>2</v>
      </c>
      <c r="CK29" s="2">
        <v>21</v>
      </c>
      <c r="CL29" s="2" t="s">
        <v>85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"039902690597"</f>
        <v>039902690597</v>
      </c>
      <c r="F30" s="3">
        <v>43146</v>
      </c>
      <c r="G30" s="2">
        <v>201808</v>
      </c>
      <c r="H30" s="2" t="s">
        <v>90</v>
      </c>
      <c r="I30" s="2" t="s">
        <v>91</v>
      </c>
      <c r="J30" s="2" t="s">
        <v>92</v>
      </c>
      <c r="K30" s="2" t="s">
        <v>77</v>
      </c>
      <c r="L30" s="2" t="s">
        <v>107</v>
      </c>
      <c r="M30" s="2" t="s">
        <v>108</v>
      </c>
      <c r="N30" s="2" t="s">
        <v>95</v>
      </c>
      <c r="O30" s="2" t="s">
        <v>81</v>
      </c>
      <c r="P30" s="2" t="str">
        <f>"11912270 FM                   "</f>
        <v xml:space="preserve">11912270 FM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5.93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1</v>
      </c>
      <c r="BJ30" s="2">
        <v>0.2</v>
      </c>
      <c r="BK30" s="2">
        <v>1</v>
      </c>
      <c r="BL30" s="2">
        <v>45.43</v>
      </c>
      <c r="BM30" s="2">
        <v>6.36</v>
      </c>
      <c r="BN30" s="2">
        <v>51.79</v>
      </c>
      <c r="BO30" s="2">
        <v>51.79</v>
      </c>
      <c r="BP30" s="2"/>
      <c r="BQ30" s="2" t="s">
        <v>206</v>
      </c>
      <c r="BR30" s="2" t="s">
        <v>97</v>
      </c>
      <c r="BS30" s="3">
        <v>43147</v>
      </c>
      <c r="BT30" s="4">
        <v>0.32083333333333336</v>
      </c>
      <c r="BU30" s="2" t="s">
        <v>112</v>
      </c>
      <c r="BV30" s="2" t="s">
        <v>99</v>
      </c>
      <c r="BW30" s="2"/>
      <c r="BX30" s="2"/>
      <c r="BY30" s="2">
        <v>1200</v>
      </c>
      <c r="BZ30" s="2" t="s">
        <v>27</v>
      </c>
      <c r="CA30" s="2" t="s">
        <v>113</v>
      </c>
      <c r="CB30" s="2"/>
      <c r="CC30" s="2" t="s">
        <v>108</v>
      </c>
      <c r="CD30" s="2">
        <v>2021</v>
      </c>
      <c r="CE30" s="2" t="s">
        <v>89</v>
      </c>
      <c r="CF30" s="5">
        <v>43150</v>
      </c>
      <c r="CG30" s="2"/>
      <c r="CH30" s="2"/>
      <c r="CI30" s="2">
        <v>1</v>
      </c>
      <c r="CJ30" s="2">
        <v>1</v>
      </c>
      <c r="CK30" s="2">
        <v>21</v>
      </c>
      <c r="CL30" s="2" t="s">
        <v>85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"039902771800"</f>
        <v>039902771800</v>
      </c>
      <c r="F31" s="3">
        <v>43146</v>
      </c>
      <c r="G31" s="2">
        <v>201808</v>
      </c>
      <c r="H31" s="2" t="s">
        <v>90</v>
      </c>
      <c r="I31" s="2" t="s">
        <v>91</v>
      </c>
      <c r="J31" s="2" t="s">
        <v>92</v>
      </c>
      <c r="K31" s="2" t="s">
        <v>77</v>
      </c>
      <c r="L31" s="2" t="s">
        <v>107</v>
      </c>
      <c r="M31" s="2" t="s">
        <v>108</v>
      </c>
      <c r="N31" s="2" t="s">
        <v>95</v>
      </c>
      <c r="O31" s="2" t="s">
        <v>81</v>
      </c>
      <c r="P31" s="2" t="str">
        <f>"11912270 FM                   "</f>
        <v xml:space="preserve">11912270 FM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56.26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6</v>
      </c>
      <c r="BJ31" s="2">
        <v>18.600000000000001</v>
      </c>
      <c r="BK31" s="2">
        <v>19</v>
      </c>
      <c r="BL31" s="2">
        <v>431.34</v>
      </c>
      <c r="BM31" s="2">
        <v>60.39</v>
      </c>
      <c r="BN31" s="2">
        <v>491.73</v>
      </c>
      <c r="BO31" s="2">
        <v>491.73</v>
      </c>
      <c r="BP31" s="2"/>
      <c r="BQ31" s="2" t="s">
        <v>207</v>
      </c>
      <c r="BR31" s="2" t="s">
        <v>97</v>
      </c>
      <c r="BS31" s="3">
        <v>43147</v>
      </c>
      <c r="BT31" s="4">
        <v>0.32083333333333336</v>
      </c>
      <c r="BU31" s="2" t="s">
        <v>112</v>
      </c>
      <c r="BV31" s="2" t="s">
        <v>99</v>
      </c>
      <c r="BW31" s="2"/>
      <c r="BX31" s="2"/>
      <c r="BY31" s="2">
        <v>93138</v>
      </c>
      <c r="BZ31" s="2" t="s">
        <v>27</v>
      </c>
      <c r="CA31" s="2" t="s">
        <v>113</v>
      </c>
      <c r="CB31" s="2"/>
      <c r="CC31" s="2" t="s">
        <v>108</v>
      </c>
      <c r="CD31" s="2">
        <v>2021</v>
      </c>
      <c r="CE31" s="2" t="s">
        <v>89</v>
      </c>
      <c r="CF31" s="5">
        <v>43150</v>
      </c>
      <c r="CG31" s="2"/>
      <c r="CH31" s="2"/>
      <c r="CI31" s="2">
        <v>1</v>
      </c>
      <c r="CJ31" s="2">
        <v>1</v>
      </c>
      <c r="CK31" s="2">
        <v>21</v>
      </c>
      <c r="CL31" s="2" t="s">
        <v>85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"LCR000494"</f>
        <v>LCR000494</v>
      </c>
      <c r="F32" s="3">
        <v>43158</v>
      </c>
      <c r="G32" s="2">
        <v>201808</v>
      </c>
      <c r="H32" s="2" t="s">
        <v>208</v>
      </c>
      <c r="I32" s="2" t="s">
        <v>209</v>
      </c>
      <c r="J32" s="2" t="s">
        <v>210</v>
      </c>
      <c r="K32" s="2" t="s">
        <v>77</v>
      </c>
      <c r="L32" s="2" t="s">
        <v>211</v>
      </c>
      <c r="M32" s="2" t="s">
        <v>211</v>
      </c>
      <c r="N32" s="2" t="s">
        <v>212</v>
      </c>
      <c r="O32" s="2" t="s">
        <v>125</v>
      </c>
      <c r="P32" s="2" t="str">
        <f>"153958                        "</f>
        <v xml:space="preserve">153958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17.78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7</v>
      </c>
      <c r="BJ32" s="2">
        <v>6.6</v>
      </c>
      <c r="BK32" s="2">
        <v>7</v>
      </c>
      <c r="BL32" s="2">
        <v>141.28</v>
      </c>
      <c r="BM32" s="2">
        <v>19.78</v>
      </c>
      <c r="BN32" s="2">
        <v>161.06</v>
      </c>
      <c r="BO32" s="2">
        <v>161.06</v>
      </c>
      <c r="BP32" s="2"/>
      <c r="BQ32" s="2" t="s">
        <v>213</v>
      </c>
      <c r="BR32" s="2" t="s">
        <v>214</v>
      </c>
      <c r="BS32" s="1" t="s">
        <v>215</v>
      </c>
      <c r="BT32" s="2"/>
      <c r="BU32" s="2"/>
      <c r="BV32" s="2"/>
      <c r="BW32" s="2"/>
      <c r="BX32" s="2"/>
      <c r="BY32" s="2">
        <v>33075</v>
      </c>
      <c r="BZ32" s="2"/>
      <c r="CA32" s="2"/>
      <c r="CB32" s="2"/>
      <c r="CC32" s="2" t="s">
        <v>211</v>
      </c>
      <c r="CD32" s="2">
        <v>5419</v>
      </c>
      <c r="CE32" s="2" t="s">
        <v>216</v>
      </c>
      <c r="CF32" s="2"/>
      <c r="CG32" s="2"/>
      <c r="CH32" s="2"/>
      <c r="CI32" s="2">
        <v>0</v>
      </c>
      <c r="CJ32" s="2">
        <v>0</v>
      </c>
      <c r="CK32" s="2" t="s">
        <v>217</v>
      </c>
      <c r="CL32" s="2" t="s">
        <v>85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"069908471609"</f>
        <v>069908471609</v>
      </c>
      <c r="F33" s="3">
        <v>43145</v>
      </c>
      <c r="G33" s="2">
        <v>201808</v>
      </c>
      <c r="H33" s="2" t="s">
        <v>173</v>
      </c>
      <c r="I33" s="2" t="s">
        <v>123</v>
      </c>
      <c r="J33" s="2" t="s">
        <v>95</v>
      </c>
      <c r="K33" s="2" t="s">
        <v>77</v>
      </c>
      <c r="L33" s="2" t="s">
        <v>119</v>
      </c>
      <c r="M33" s="2" t="s">
        <v>120</v>
      </c>
      <c r="N33" s="2" t="s">
        <v>95</v>
      </c>
      <c r="O33" s="2" t="s">
        <v>81</v>
      </c>
      <c r="P33" s="2" t="str">
        <f>"NA                            "</f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5.93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1</v>
      </c>
      <c r="BJ33" s="2">
        <v>0.2</v>
      </c>
      <c r="BK33" s="2">
        <v>1</v>
      </c>
      <c r="BL33" s="2">
        <v>45.43</v>
      </c>
      <c r="BM33" s="2">
        <v>6.36</v>
      </c>
      <c r="BN33" s="2">
        <v>51.79</v>
      </c>
      <c r="BO33" s="2">
        <v>51.79</v>
      </c>
      <c r="BP33" s="2"/>
      <c r="BQ33" s="2" t="s">
        <v>218</v>
      </c>
      <c r="BR33" s="2" t="s">
        <v>219</v>
      </c>
      <c r="BS33" s="3">
        <v>43146</v>
      </c>
      <c r="BT33" s="4">
        <v>0.39166666666666666</v>
      </c>
      <c r="BU33" s="2" t="s">
        <v>168</v>
      </c>
      <c r="BV33" s="2" t="s">
        <v>99</v>
      </c>
      <c r="BW33" s="2"/>
      <c r="BX33" s="2"/>
      <c r="BY33" s="2">
        <v>1200</v>
      </c>
      <c r="BZ33" s="2" t="s">
        <v>27</v>
      </c>
      <c r="CA33" s="2" t="s">
        <v>220</v>
      </c>
      <c r="CB33" s="2"/>
      <c r="CC33" s="2" t="s">
        <v>120</v>
      </c>
      <c r="CD33" s="2">
        <v>9300</v>
      </c>
      <c r="CE33" s="2" t="s">
        <v>221</v>
      </c>
      <c r="CF33" s="5">
        <v>43147</v>
      </c>
      <c r="CG33" s="2"/>
      <c r="CH33" s="2"/>
      <c r="CI33" s="2">
        <v>1</v>
      </c>
      <c r="CJ33" s="2">
        <v>1</v>
      </c>
      <c r="CK33" s="2">
        <v>21</v>
      </c>
      <c r="CL33" s="2" t="s">
        <v>85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"069907916012"</f>
        <v>069907916012</v>
      </c>
      <c r="F34" s="3">
        <v>43145</v>
      </c>
      <c r="G34" s="2">
        <v>201808</v>
      </c>
      <c r="H34" s="2" t="s">
        <v>173</v>
      </c>
      <c r="I34" s="2" t="s">
        <v>123</v>
      </c>
      <c r="J34" s="2" t="s">
        <v>92</v>
      </c>
      <c r="K34" s="2" t="s">
        <v>77</v>
      </c>
      <c r="L34" s="2" t="s">
        <v>90</v>
      </c>
      <c r="M34" s="2" t="s">
        <v>91</v>
      </c>
      <c r="N34" s="2" t="s">
        <v>95</v>
      </c>
      <c r="O34" s="2" t="s">
        <v>81</v>
      </c>
      <c r="P34" s="2" t="str">
        <f>"NA                            "</f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88.83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30</v>
      </c>
      <c r="BJ34" s="2">
        <v>3</v>
      </c>
      <c r="BK34" s="2">
        <v>30</v>
      </c>
      <c r="BL34" s="2">
        <v>681.05</v>
      </c>
      <c r="BM34" s="2">
        <v>95.35</v>
      </c>
      <c r="BN34" s="2">
        <v>776.4</v>
      </c>
      <c r="BO34" s="2">
        <v>776.4</v>
      </c>
      <c r="BP34" s="2"/>
      <c r="BQ34" s="2" t="s">
        <v>222</v>
      </c>
      <c r="BR34" s="2" t="s">
        <v>175</v>
      </c>
      <c r="BS34" s="3">
        <v>43146</v>
      </c>
      <c r="BT34" s="4">
        <v>0.35625000000000001</v>
      </c>
      <c r="BU34" s="2" t="s">
        <v>116</v>
      </c>
      <c r="BV34" s="2" t="s">
        <v>99</v>
      </c>
      <c r="BW34" s="2"/>
      <c r="BX34" s="2"/>
      <c r="BY34" s="2">
        <v>15000</v>
      </c>
      <c r="BZ34" s="2" t="s">
        <v>27</v>
      </c>
      <c r="CA34" s="2" t="s">
        <v>117</v>
      </c>
      <c r="CB34" s="2"/>
      <c r="CC34" s="2" t="s">
        <v>91</v>
      </c>
      <c r="CD34" s="2">
        <v>6045</v>
      </c>
      <c r="CE34" s="2" t="s">
        <v>176</v>
      </c>
      <c r="CF34" s="5">
        <v>43147</v>
      </c>
      <c r="CG34" s="2"/>
      <c r="CH34" s="2"/>
      <c r="CI34" s="2">
        <v>1</v>
      </c>
      <c r="CJ34" s="2">
        <v>1</v>
      </c>
      <c r="CK34" s="2">
        <v>21</v>
      </c>
      <c r="CL34" s="2" t="s">
        <v>85</v>
      </c>
      <c r="CM34" s="2"/>
    </row>
    <row r="35" spans="1:91">
      <c r="A35" s="2" t="s">
        <v>118</v>
      </c>
      <c r="B35" s="2" t="s">
        <v>72</v>
      </c>
      <c r="C35" s="2" t="s">
        <v>73</v>
      </c>
      <c r="D35" s="2"/>
      <c r="E35" s="2" t="str">
        <f>"089901378139"</f>
        <v>089901378139</v>
      </c>
      <c r="F35" s="3">
        <v>43146</v>
      </c>
      <c r="G35" s="2">
        <v>201808</v>
      </c>
      <c r="H35" s="2" t="s">
        <v>119</v>
      </c>
      <c r="I35" s="2" t="s">
        <v>120</v>
      </c>
      <c r="J35" s="2" t="s">
        <v>121</v>
      </c>
      <c r="K35" s="2" t="s">
        <v>77</v>
      </c>
      <c r="L35" s="2" t="s">
        <v>107</v>
      </c>
      <c r="M35" s="2" t="s">
        <v>108</v>
      </c>
      <c r="N35" s="2" t="s">
        <v>223</v>
      </c>
      <c r="O35" s="2" t="s">
        <v>81</v>
      </c>
      <c r="P35" s="2" t="str">
        <f>"                              "</f>
        <v xml:space="preserve">  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5.93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1</v>
      </c>
      <c r="BJ35" s="2">
        <v>0.2</v>
      </c>
      <c r="BK35" s="2">
        <v>1</v>
      </c>
      <c r="BL35" s="2">
        <v>45.43</v>
      </c>
      <c r="BM35" s="2">
        <v>6.36</v>
      </c>
      <c r="BN35" s="2">
        <v>51.79</v>
      </c>
      <c r="BO35" s="2">
        <v>51.79</v>
      </c>
      <c r="BP35" s="2"/>
      <c r="BQ35" s="2" t="s">
        <v>224</v>
      </c>
      <c r="BR35" s="2"/>
      <c r="BS35" s="3">
        <v>43147</v>
      </c>
      <c r="BT35" s="4">
        <v>0.32083333333333336</v>
      </c>
      <c r="BU35" s="2" t="s">
        <v>112</v>
      </c>
      <c r="BV35" s="2" t="s">
        <v>99</v>
      </c>
      <c r="BW35" s="2"/>
      <c r="BX35" s="2"/>
      <c r="BY35" s="2">
        <v>1200</v>
      </c>
      <c r="BZ35" s="2" t="s">
        <v>27</v>
      </c>
      <c r="CA35" s="2" t="s">
        <v>113</v>
      </c>
      <c r="CB35" s="2"/>
      <c r="CC35" s="2" t="s">
        <v>108</v>
      </c>
      <c r="CD35" s="2">
        <v>2000</v>
      </c>
      <c r="CE35" s="2" t="s">
        <v>89</v>
      </c>
      <c r="CF35" s="5">
        <v>43150</v>
      </c>
      <c r="CG35" s="2"/>
      <c r="CH35" s="2"/>
      <c r="CI35" s="2">
        <v>1</v>
      </c>
      <c r="CJ35" s="2">
        <v>1</v>
      </c>
      <c r="CK35" s="2">
        <v>21</v>
      </c>
      <c r="CL35" s="2" t="s">
        <v>85</v>
      </c>
      <c r="CM35" s="2"/>
    </row>
    <row r="36" spans="1:91">
      <c r="A36" s="2" t="s">
        <v>118</v>
      </c>
      <c r="B36" s="2" t="s">
        <v>72</v>
      </c>
      <c r="C36" s="2" t="s">
        <v>73</v>
      </c>
      <c r="D36" s="2"/>
      <c r="E36" s="2" t="str">
        <f>"089901378138"</f>
        <v>089901378138</v>
      </c>
      <c r="F36" s="3">
        <v>43146</v>
      </c>
      <c r="G36" s="2">
        <v>201808</v>
      </c>
      <c r="H36" s="2" t="s">
        <v>119</v>
      </c>
      <c r="I36" s="2" t="s">
        <v>120</v>
      </c>
      <c r="J36" s="2" t="s">
        <v>121</v>
      </c>
      <c r="K36" s="2" t="s">
        <v>77</v>
      </c>
      <c r="L36" s="2" t="s">
        <v>173</v>
      </c>
      <c r="M36" s="2" t="s">
        <v>123</v>
      </c>
      <c r="N36" s="2" t="s">
        <v>225</v>
      </c>
      <c r="O36" s="2" t="s">
        <v>81</v>
      </c>
      <c r="P36" s="2" t="str">
        <f>"                              "</f>
        <v xml:space="preserve">  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5.93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1</v>
      </c>
      <c r="BJ36" s="2">
        <v>0.2</v>
      </c>
      <c r="BK36" s="2">
        <v>1</v>
      </c>
      <c r="BL36" s="2">
        <v>45.43</v>
      </c>
      <c r="BM36" s="2">
        <v>6.36</v>
      </c>
      <c r="BN36" s="2">
        <v>51.79</v>
      </c>
      <c r="BO36" s="2">
        <v>51.79</v>
      </c>
      <c r="BP36" s="2"/>
      <c r="BQ36" s="2" t="s">
        <v>226</v>
      </c>
      <c r="BR36" s="2"/>
      <c r="BS36" s="3">
        <v>43147</v>
      </c>
      <c r="BT36" s="4">
        <v>0.39999999999999997</v>
      </c>
      <c r="BU36" s="2" t="s">
        <v>188</v>
      </c>
      <c r="BV36" s="2" t="s">
        <v>99</v>
      </c>
      <c r="BW36" s="2"/>
      <c r="BX36" s="2"/>
      <c r="BY36" s="2">
        <v>1200</v>
      </c>
      <c r="BZ36" s="2" t="s">
        <v>27</v>
      </c>
      <c r="CA36" s="2" t="s">
        <v>189</v>
      </c>
      <c r="CB36" s="2"/>
      <c r="CC36" s="2" t="s">
        <v>123</v>
      </c>
      <c r="CD36" s="2">
        <v>140</v>
      </c>
      <c r="CE36" s="2" t="s">
        <v>89</v>
      </c>
      <c r="CF36" s="5">
        <v>43150</v>
      </c>
      <c r="CG36" s="2"/>
      <c r="CH36" s="2"/>
      <c r="CI36" s="2">
        <v>1</v>
      </c>
      <c r="CJ36" s="2">
        <v>1</v>
      </c>
      <c r="CK36" s="2">
        <v>21</v>
      </c>
      <c r="CL36" s="2" t="s">
        <v>85</v>
      </c>
      <c r="CM36" s="2"/>
    </row>
    <row r="37" spans="1:91">
      <c r="A37" s="2" t="s">
        <v>118</v>
      </c>
      <c r="B37" s="2" t="s">
        <v>72</v>
      </c>
      <c r="C37" s="2" t="s">
        <v>73</v>
      </c>
      <c r="D37" s="2"/>
      <c r="E37" s="2" t="str">
        <f>"009936666616"</f>
        <v>009936666616</v>
      </c>
      <c r="F37" s="3">
        <v>43146</v>
      </c>
      <c r="G37" s="2">
        <v>201808</v>
      </c>
      <c r="H37" s="2" t="s">
        <v>93</v>
      </c>
      <c r="I37" s="2" t="s">
        <v>94</v>
      </c>
      <c r="J37" s="2" t="s">
        <v>227</v>
      </c>
      <c r="K37" s="2" t="s">
        <v>77</v>
      </c>
      <c r="L37" s="2" t="s">
        <v>90</v>
      </c>
      <c r="M37" s="2" t="s">
        <v>91</v>
      </c>
      <c r="N37" s="2" t="s">
        <v>228</v>
      </c>
      <c r="O37" s="2" t="s">
        <v>81</v>
      </c>
      <c r="P37" s="2" t="str">
        <f>"                              "</f>
        <v xml:space="preserve">  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5.93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1</v>
      </c>
      <c r="BJ37" s="2">
        <v>0.2</v>
      </c>
      <c r="BK37" s="2">
        <v>1</v>
      </c>
      <c r="BL37" s="2">
        <v>45.43</v>
      </c>
      <c r="BM37" s="2">
        <v>6.36</v>
      </c>
      <c r="BN37" s="2">
        <v>51.79</v>
      </c>
      <c r="BO37" s="2">
        <v>51.79</v>
      </c>
      <c r="BP37" s="2"/>
      <c r="BQ37" s="2" t="s">
        <v>229</v>
      </c>
      <c r="BR37" s="2" t="s">
        <v>230</v>
      </c>
      <c r="BS37" s="3">
        <v>43147</v>
      </c>
      <c r="BT37" s="4">
        <v>0.37847222222222227</v>
      </c>
      <c r="BU37" s="2" t="s">
        <v>116</v>
      </c>
      <c r="BV37" s="2" t="s">
        <v>99</v>
      </c>
      <c r="BW37" s="2"/>
      <c r="BX37" s="2"/>
      <c r="BY37" s="2">
        <v>1200</v>
      </c>
      <c r="BZ37" s="2" t="s">
        <v>27</v>
      </c>
      <c r="CA37" s="2" t="s">
        <v>117</v>
      </c>
      <c r="CB37" s="2"/>
      <c r="CC37" s="2" t="s">
        <v>91</v>
      </c>
      <c r="CD37" s="2">
        <v>6000</v>
      </c>
      <c r="CE37" s="2" t="s">
        <v>89</v>
      </c>
      <c r="CF37" s="5">
        <v>43150</v>
      </c>
      <c r="CG37" s="2"/>
      <c r="CH37" s="2"/>
      <c r="CI37" s="2">
        <v>1</v>
      </c>
      <c r="CJ37" s="2">
        <v>1</v>
      </c>
      <c r="CK37" s="2">
        <v>21</v>
      </c>
      <c r="CL37" s="2" t="s">
        <v>85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"009935227736"</f>
        <v>009935227736</v>
      </c>
      <c r="F38" s="3">
        <v>43147</v>
      </c>
      <c r="G38" s="2">
        <v>201808</v>
      </c>
      <c r="H38" s="2" t="s">
        <v>74</v>
      </c>
      <c r="I38" s="2" t="s">
        <v>75</v>
      </c>
      <c r="J38" s="2" t="s">
        <v>76</v>
      </c>
      <c r="K38" s="2" t="s">
        <v>77</v>
      </c>
      <c r="L38" s="2" t="s">
        <v>78</v>
      </c>
      <c r="M38" s="2" t="s">
        <v>79</v>
      </c>
      <c r="N38" s="2" t="s">
        <v>80</v>
      </c>
      <c r="O38" s="2" t="s">
        <v>81</v>
      </c>
      <c r="P38" s="2" t="str">
        <f>"...                           "</f>
        <v xml:space="preserve">...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5.93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1</v>
      </c>
      <c r="BJ38" s="2">
        <v>0.2</v>
      </c>
      <c r="BK38" s="2">
        <v>1</v>
      </c>
      <c r="BL38" s="2">
        <v>45.43</v>
      </c>
      <c r="BM38" s="2">
        <v>6.36</v>
      </c>
      <c r="BN38" s="2">
        <v>51.79</v>
      </c>
      <c r="BO38" s="2">
        <v>51.79</v>
      </c>
      <c r="BP38" s="2"/>
      <c r="BQ38" s="2" t="s">
        <v>82</v>
      </c>
      <c r="BR38" s="2" t="s">
        <v>83</v>
      </c>
      <c r="BS38" s="3">
        <v>43150</v>
      </c>
      <c r="BT38" s="4">
        <v>0.39930555555555558</v>
      </c>
      <c r="BU38" s="2" t="s">
        <v>231</v>
      </c>
      <c r="BV38" s="2" t="s">
        <v>99</v>
      </c>
      <c r="BW38" s="2"/>
      <c r="BX38" s="2"/>
      <c r="BY38" s="2">
        <v>1200</v>
      </c>
      <c r="BZ38" s="2" t="s">
        <v>27</v>
      </c>
      <c r="CA38" s="2" t="s">
        <v>88</v>
      </c>
      <c r="CB38" s="2"/>
      <c r="CC38" s="2" t="s">
        <v>79</v>
      </c>
      <c r="CD38" s="2">
        <v>8000</v>
      </c>
      <c r="CE38" s="2" t="s">
        <v>89</v>
      </c>
      <c r="CF38" s="5">
        <v>43151</v>
      </c>
      <c r="CG38" s="2"/>
      <c r="CH38" s="2"/>
      <c r="CI38" s="2">
        <v>1</v>
      </c>
      <c r="CJ38" s="2">
        <v>1</v>
      </c>
      <c r="CK38" s="2">
        <v>21</v>
      </c>
      <c r="CL38" s="2" t="s">
        <v>85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"009935616797"</f>
        <v>009935616797</v>
      </c>
      <c r="F39" s="3">
        <v>43147</v>
      </c>
      <c r="G39" s="2">
        <v>201808</v>
      </c>
      <c r="H39" s="2" t="s">
        <v>74</v>
      </c>
      <c r="I39" s="2" t="s">
        <v>75</v>
      </c>
      <c r="J39" s="2" t="s">
        <v>76</v>
      </c>
      <c r="K39" s="2" t="s">
        <v>77</v>
      </c>
      <c r="L39" s="2" t="s">
        <v>78</v>
      </c>
      <c r="M39" s="2" t="s">
        <v>79</v>
      </c>
      <c r="N39" s="2" t="s">
        <v>80</v>
      </c>
      <c r="O39" s="2" t="s">
        <v>81</v>
      </c>
      <c r="P39" s="2" t="str">
        <f>"...                           "</f>
        <v xml:space="preserve">...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5.93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1</v>
      </c>
      <c r="BJ39" s="2">
        <v>0.2</v>
      </c>
      <c r="BK39" s="2">
        <v>1</v>
      </c>
      <c r="BL39" s="2">
        <v>45.43</v>
      </c>
      <c r="BM39" s="2">
        <v>6.36</v>
      </c>
      <c r="BN39" s="2">
        <v>51.79</v>
      </c>
      <c r="BO39" s="2">
        <v>51.79</v>
      </c>
      <c r="BP39" s="2"/>
      <c r="BQ39" s="2" t="s">
        <v>82</v>
      </c>
      <c r="BR39" s="2" t="s">
        <v>232</v>
      </c>
      <c r="BS39" s="3">
        <v>43150</v>
      </c>
      <c r="BT39" s="4">
        <v>0.39930555555555558</v>
      </c>
      <c r="BU39" s="2" t="s">
        <v>231</v>
      </c>
      <c r="BV39" s="2" t="s">
        <v>99</v>
      </c>
      <c r="BW39" s="2"/>
      <c r="BX39" s="2"/>
      <c r="BY39" s="2">
        <v>1200</v>
      </c>
      <c r="BZ39" s="2" t="s">
        <v>27</v>
      </c>
      <c r="CA39" s="2" t="s">
        <v>88</v>
      </c>
      <c r="CB39" s="2"/>
      <c r="CC39" s="2" t="s">
        <v>79</v>
      </c>
      <c r="CD39" s="2">
        <v>8000</v>
      </c>
      <c r="CE39" s="2" t="s">
        <v>89</v>
      </c>
      <c r="CF39" s="5">
        <v>43151</v>
      </c>
      <c r="CG39" s="2"/>
      <c r="CH39" s="2"/>
      <c r="CI39" s="2">
        <v>1</v>
      </c>
      <c r="CJ39" s="2">
        <v>1</v>
      </c>
      <c r="CK39" s="2">
        <v>21</v>
      </c>
      <c r="CL39" s="2" t="s">
        <v>85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"019910894389"</f>
        <v>019910894389</v>
      </c>
      <c r="F40" s="3">
        <v>43147</v>
      </c>
      <c r="G40" s="2">
        <v>201808</v>
      </c>
      <c r="H40" s="2" t="s">
        <v>78</v>
      </c>
      <c r="I40" s="2" t="s">
        <v>79</v>
      </c>
      <c r="J40" s="2" t="s">
        <v>92</v>
      </c>
      <c r="K40" s="2" t="s">
        <v>77</v>
      </c>
      <c r="L40" s="2" t="s">
        <v>107</v>
      </c>
      <c r="M40" s="2" t="s">
        <v>108</v>
      </c>
      <c r="N40" s="2" t="s">
        <v>109</v>
      </c>
      <c r="O40" s="2" t="s">
        <v>81</v>
      </c>
      <c r="P40" s="2" t="str">
        <f>"11252350FS                    "</f>
        <v xml:space="preserve">11252350FS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5.93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1</v>
      </c>
      <c r="BJ40" s="2">
        <v>0.2</v>
      </c>
      <c r="BK40" s="2">
        <v>1</v>
      </c>
      <c r="BL40" s="2">
        <v>45.43</v>
      </c>
      <c r="BM40" s="2">
        <v>6.36</v>
      </c>
      <c r="BN40" s="2">
        <v>51.79</v>
      </c>
      <c r="BO40" s="2">
        <v>51.79</v>
      </c>
      <c r="BP40" s="2"/>
      <c r="BQ40" s="2" t="s">
        <v>110</v>
      </c>
      <c r="BR40" s="2" t="s">
        <v>111</v>
      </c>
      <c r="BS40" s="3">
        <v>43150</v>
      </c>
      <c r="BT40" s="4">
        <v>0.33194444444444443</v>
      </c>
      <c r="BU40" s="2" t="s">
        <v>112</v>
      </c>
      <c r="BV40" s="2" t="s">
        <v>99</v>
      </c>
      <c r="BW40" s="2"/>
      <c r="BX40" s="2"/>
      <c r="BY40" s="2">
        <v>1200</v>
      </c>
      <c r="BZ40" s="2" t="s">
        <v>27</v>
      </c>
      <c r="CA40" s="2" t="s">
        <v>113</v>
      </c>
      <c r="CB40" s="2"/>
      <c r="CC40" s="2" t="s">
        <v>108</v>
      </c>
      <c r="CD40" s="2">
        <v>2021</v>
      </c>
      <c r="CE40" s="2" t="s">
        <v>89</v>
      </c>
      <c r="CF40" s="5">
        <v>43150</v>
      </c>
      <c r="CG40" s="2"/>
      <c r="CH40" s="2"/>
      <c r="CI40" s="2">
        <v>1</v>
      </c>
      <c r="CJ40" s="2">
        <v>1</v>
      </c>
      <c r="CK40" s="2">
        <v>21</v>
      </c>
      <c r="CL40" s="2" t="s">
        <v>85</v>
      </c>
      <c r="CM40" s="2"/>
    </row>
    <row r="41" spans="1:91">
      <c r="A41" s="2" t="s">
        <v>118</v>
      </c>
      <c r="B41" s="2" t="s">
        <v>72</v>
      </c>
      <c r="C41" s="2" t="s">
        <v>73</v>
      </c>
      <c r="D41" s="2"/>
      <c r="E41" s="2" t="str">
        <f>"029908050667"</f>
        <v>029908050667</v>
      </c>
      <c r="F41" s="3">
        <v>43147</v>
      </c>
      <c r="G41" s="2">
        <v>201808</v>
      </c>
      <c r="H41" s="2" t="s">
        <v>139</v>
      </c>
      <c r="I41" s="2" t="s">
        <v>140</v>
      </c>
      <c r="J41" s="2" t="s">
        <v>92</v>
      </c>
      <c r="K41" s="2" t="s">
        <v>77</v>
      </c>
      <c r="L41" s="2" t="s">
        <v>107</v>
      </c>
      <c r="M41" s="2" t="s">
        <v>108</v>
      </c>
      <c r="N41" s="2" t="s">
        <v>233</v>
      </c>
      <c r="O41" s="2" t="s">
        <v>81</v>
      </c>
      <c r="P41" s="2" t="str">
        <f>"119 422 70FM                  "</f>
        <v xml:space="preserve">119 422 70FM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32.57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5</v>
      </c>
      <c r="BJ41" s="2">
        <v>10.6</v>
      </c>
      <c r="BK41" s="2">
        <v>11</v>
      </c>
      <c r="BL41" s="2">
        <v>249.73</v>
      </c>
      <c r="BM41" s="2">
        <v>34.96</v>
      </c>
      <c r="BN41" s="2">
        <v>284.69</v>
      </c>
      <c r="BO41" s="2">
        <v>284.69</v>
      </c>
      <c r="BP41" s="2"/>
      <c r="BQ41" s="2" t="s">
        <v>234</v>
      </c>
      <c r="BR41" s="2" t="s">
        <v>235</v>
      </c>
      <c r="BS41" s="3">
        <v>43150</v>
      </c>
      <c r="BT41" s="4">
        <v>0.33194444444444443</v>
      </c>
      <c r="BU41" s="2" t="s">
        <v>112</v>
      </c>
      <c r="BV41" s="2" t="s">
        <v>99</v>
      </c>
      <c r="BW41" s="2"/>
      <c r="BX41" s="2"/>
      <c r="BY41" s="2">
        <v>52800</v>
      </c>
      <c r="BZ41" s="2" t="s">
        <v>27</v>
      </c>
      <c r="CA41" s="2" t="s">
        <v>113</v>
      </c>
      <c r="CB41" s="2"/>
      <c r="CC41" s="2" t="s">
        <v>108</v>
      </c>
      <c r="CD41" s="2">
        <v>2021</v>
      </c>
      <c r="CE41" s="2" t="s">
        <v>89</v>
      </c>
      <c r="CF41" s="5">
        <v>43150</v>
      </c>
      <c r="CG41" s="2"/>
      <c r="CH41" s="2"/>
      <c r="CI41" s="2">
        <v>1</v>
      </c>
      <c r="CJ41" s="2">
        <v>1</v>
      </c>
      <c r="CK41" s="2">
        <v>21</v>
      </c>
      <c r="CL41" s="2" t="s">
        <v>85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"039902022575"</f>
        <v>039902022575</v>
      </c>
      <c r="F42" s="3">
        <v>43150</v>
      </c>
      <c r="G42" s="2">
        <v>201808</v>
      </c>
      <c r="H42" s="2" t="s">
        <v>236</v>
      </c>
      <c r="I42" s="2" t="s">
        <v>237</v>
      </c>
      <c r="J42" s="2" t="s">
        <v>95</v>
      </c>
      <c r="K42" s="2" t="s">
        <v>77</v>
      </c>
      <c r="L42" s="2" t="s">
        <v>90</v>
      </c>
      <c r="M42" s="2" t="s">
        <v>91</v>
      </c>
      <c r="N42" s="2" t="s">
        <v>95</v>
      </c>
      <c r="O42" s="2" t="s">
        <v>81</v>
      </c>
      <c r="P42" s="2" t="str">
        <f>"                              "</f>
        <v xml:space="preserve">  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11.48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1</v>
      </c>
      <c r="BJ42" s="2">
        <v>0.2</v>
      </c>
      <c r="BK42" s="2">
        <v>1</v>
      </c>
      <c r="BL42" s="2">
        <v>88.01</v>
      </c>
      <c r="BM42" s="2">
        <v>12.32</v>
      </c>
      <c r="BN42" s="2">
        <v>100.33</v>
      </c>
      <c r="BO42" s="2">
        <v>100.33</v>
      </c>
      <c r="BP42" s="2"/>
      <c r="BQ42" s="2" t="s">
        <v>97</v>
      </c>
      <c r="BR42" s="2" t="s">
        <v>238</v>
      </c>
      <c r="BS42" s="3">
        <v>43151</v>
      </c>
      <c r="BT42" s="4">
        <v>0.3833333333333333</v>
      </c>
      <c r="BU42" s="2" t="s">
        <v>116</v>
      </c>
      <c r="BV42" s="2" t="s">
        <v>99</v>
      </c>
      <c r="BW42" s="2"/>
      <c r="BX42" s="2"/>
      <c r="BY42" s="2">
        <v>1200</v>
      </c>
      <c r="BZ42" s="2" t="s">
        <v>27</v>
      </c>
      <c r="CA42" s="2" t="s">
        <v>117</v>
      </c>
      <c r="CB42" s="2"/>
      <c r="CC42" s="2" t="s">
        <v>91</v>
      </c>
      <c r="CD42" s="2">
        <v>6045</v>
      </c>
      <c r="CE42" s="2" t="s">
        <v>89</v>
      </c>
      <c r="CF42" s="5">
        <v>43153</v>
      </c>
      <c r="CG42" s="2"/>
      <c r="CH42" s="2"/>
      <c r="CI42" s="2">
        <v>1</v>
      </c>
      <c r="CJ42" s="2">
        <v>1</v>
      </c>
      <c r="CK42" s="2">
        <v>23</v>
      </c>
      <c r="CL42" s="2" t="s">
        <v>85</v>
      </c>
      <c r="CM42" s="2"/>
    </row>
    <row r="43" spans="1:91">
      <c r="A43" s="2" t="s">
        <v>118</v>
      </c>
      <c r="B43" s="2" t="s">
        <v>72</v>
      </c>
      <c r="C43" s="2" t="s">
        <v>73</v>
      </c>
      <c r="D43" s="2"/>
      <c r="E43" s="2" t="str">
        <f>"029908050666"</f>
        <v>029908050666</v>
      </c>
      <c r="F43" s="3">
        <v>43150</v>
      </c>
      <c r="G43" s="2">
        <v>201808</v>
      </c>
      <c r="H43" s="2" t="s">
        <v>139</v>
      </c>
      <c r="I43" s="2" t="s">
        <v>140</v>
      </c>
      <c r="J43" s="2" t="s">
        <v>92</v>
      </c>
      <c r="K43" s="2" t="s">
        <v>77</v>
      </c>
      <c r="L43" s="2" t="s">
        <v>184</v>
      </c>
      <c r="M43" s="2" t="s">
        <v>185</v>
      </c>
      <c r="N43" s="2" t="s">
        <v>239</v>
      </c>
      <c r="O43" s="2" t="s">
        <v>81</v>
      </c>
      <c r="P43" s="2" t="str">
        <f>"                              "</f>
        <v xml:space="preserve">  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5.93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1</v>
      </c>
      <c r="BJ43" s="2">
        <v>0.2</v>
      </c>
      <c r="BK43" s="2">
        <v>1</v>
      </c>
      <c r="BL43" s="2">
        <v>45.43</v>
      </c>
      <c r="BM43" s="2">
        <v>6.36</v>
      </c>
      <c r="BN43" s="2">
        <v>51.79</v>
      </c>
      <c r="BO43" s="2">
        <v>51.79</v>
      </c>
      <c r="BP43" s="2"/>
      <c r="BQ43" s="2" t="s">
        <v>187</v>
      </c>
      <c r="BR43" s="2" t="s">
        <v>235</v>
      </c>
      <c r="BS43" s="3">
        <v>43151</v>
      </c>
      <c r="BT43" s="4">
        <v>0.42291666666666666</v>
      </c>
      <c r="BU43" s="2" t="s">
        <v>188</v>
      </c>
      <c r="BV43" s="2" t="s">
        <v>99</v>
      </c>
      <c r="BW43" s="2"/>
      <c r="BX43" s="2"/>
      <c r="BY43" s="2">
        <v>1200</v>
      </c>
      <c r="BZ43" s="2" t="s">
        <v>27</v>
      </c>
      <c r="CA43" s="2" t="s">
        <v>189</v>
      </c>
      <c r="CB43" s="2"/>
      <c r="CC43" s="2" t="s">
        <v>185</v>
      </c>
      <c r="CD43" s="2">
        <v>157</v>
      </c>
      <c r="CE43" s="2" t="s">
        <v>89</v>
      </c>
      <c r="CF43" s="5">
        <v>43152</v>
      </c>
      <c r="CG43" s="2"/>
      <c r="CH43" s="2"/>
      <c r="CI43" s="2">
        <v>1</v>
      </c>
      <c r="CJ43" s="2">
        <v>1</v>
      </c>
      <c r="CK43" s="2">
        <v>21</v>
      </c>
      <c r="CL43" s="2" t="s">
        <v>85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"069908471610"</f>
        <v>069908471610</v>
      </c>
      <c r="F44" s="3">
        <v>43150</v>
      </c>
      <c r="G44" s="2">
        <v>201808</v>
      </c>
      <c r="H44" s="2" t="s">
        <v>173</v>
      </c>
      <c r="I44" s="2" t="s">
        <v>123</v>
      </c>
      <c r="J44" s="2" t="s">
        <v>95</v>
      </c>
      <c r="K44" s="2" t="s">
        <v>77</v>
      </c>
      <c r="L44" s="2" t="s">
        <v>240</v>
      </c>
      <c r="M44" s="2" t="s">
        <v>241</v>
      </c>
      <c r="N44" s="2" t="s">
        <v>95</v>
      </c>
      <c r="O44" s="2" t="s">
        <v>81</v>
      </c>
      <c r="P44" s="2" t="str">
        <f>"NA                            "</f>
        <v xml:space="preserve">NA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13.33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4.0999999999999996</v>
      </c>
      <c r="BJ44" s="2">
        <v>2.9</v>
      </c>
      <c r="BK44" s="2">
        <v>4.5</v>
      </c>
      <c r="BL44" s="2">
        <v>102.18</v>
      </c>
      <c r="BM44" s="2">
        <v>14.31</v>
      </c>
      <c r="BN44" s="2">
        <v>116.49</v>
      </c>
      <c r="BO44" s="2">
        <v>116.49</v>
      </c>
      <c r="BP44" s="2"/>
      <c r="BQ44" s="2" t="s">
        <v>242</v>
      </c>
      <c r="BR44" s="2" t="s">
        <v>243</v>
      </c>
      <c r="BS44" s="3">
        <v>43151</v>
      </c>
      <c r="BT44" s="4">
        <v>0.36458333333333331</v>
      </c>
      <c r="BU44" s="2" t="s">
        <v>244</v>
      </c>
      <c r="BV44" s="2" t="s">
        <v>99</v>
      </c>
      <c r="BW44" s="2"/>
      <c r="BX44" s="2"/>
      <c r="BY44" s="2">
        <v>14723.58</v>
      </c>
      <c r="BZ44" s="2" t="s">
        <v>27</v>
      </c>
      <c r="CA44" s="2" t="s">
        <v>245</v>
      </c>
      <c r="CB44" s="2"/>
      <c r="CC44" s="2" t="s">
        <v>241</v>
      </c>
      <c r="CD44" s="2">
        <v>700</v>
      </c>
      <c r="CE44" s="2" t="s">
        <v>221</v>
      </c>
      <c r="CF44" s="5">
        <v>43153</v>
      </c>
      <c r="CG44" s="2"/>
      <c r="CH44" s="2"/>
      <c r="CI44" s="2">
        <v>1</v>
      </c>
      <c r="CJ44" s="2">
        <v>1</v>
      </c>
      <c r="CK44" s="2">
        <v>21</v>
      </c>
      <c r="CL44" s="2" t="s">
        <v>85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"039902770936"</f>
        <v>039902770936</v>
      </c>
      <c r="F45" s="3">
        <v>43150</v>
      </c>
      <c r="G45" s="2">
        <v>201808</v>
      </c>
      <c r="H45" s="2" t="s">
        <v>90</v>
      </c>
      <c r="I45" s="2" t="s">
        <v>91</v>
      </c>
      <c r="J45" s="2" t="s">
        <v>92</v>
      </c>
      <c r="K45" s="2" t="s">
        <v>77</v>
      </c>
      <c r="L45" s="2" t="s">
        <v>236</v>
      </c>
      <c r="M45" s="2" t="s">
        <v>237</v>
      </c>
      <c r="N45" s="2" t="s">
        <v>77</v>
      </c>
      <c r="O45" s="2" t="s">
        <v>81</v>
      </c>
      <c r="P45" s="2" t="str">
        <f>"11912270 FM                   "</f>
        <v xml:space="preserve">11912270 FM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11.48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1</v>
      </c>
      <c r="BJ45" s="2">
        <v>0.2</v>
      </c>
      <c r="BK45" s="2">
        <v>1</v>
      </c>
      <c r="BL45" s="2">
        <v>88.01</v>
      </c>
      <c r="BM45" s="2">
        <v>12.32</v>
      </c>
      <c r="BN45" s="2">
        <v>100.33</v>
      </c>
      <c r="BO45" s="2">
        <v>100.33</v>
      </c>
      <c r="BP45" s="2"/>
      <c r="BQ45" s="2" t="s">
        <v>238</v>
      </c>
      <c r="BR45" s="2" t="s">
        <v>97</v>
      </c>
      <c r="BS45" s="3">
        <v>43153</v>
      </c>
      <c r="BT45" s="4">
        <v>0.70833333333333337</v>
      </c>
      <c r="BU45" s="2" t="s">
        <v>246</v>
      </c>
      <c r="BV45" s="2" t="s">
        <v>99</v>
      </c>
      <c r="BW45" s="2"/>
      <c r="BX45" s="2"/>
      <c r="BY45" s="2">
        <v>1200</v>
      </c>
      <c r="BZ45" s="2" t="s">
        <v>27</v>
      </c>
      <c r="CA45" s="2"/>
      <c r="CB45" s="2"/>
      <c r="CC45" s="2" t="s">
        <v>237</v>
      </c>
      <c r="CD45" s="2">
        <v>5320</v>
      </c>
      <c r="CE45" s="2" t="s">
        <v>89</v>
      </c>
      <c r="CF45" s="5">
        <v>43157</v>
      </c>
      <c r="CG45" s="2"/>
      <c r="CH45" s="2"/>
      <c r="CI45" s="2">
        <v>4</v>
      </c>
      <c r="CJ45" s="2">
        <v>3</v>
      </c>
      <c r="CK45" s="2">
        <v>23</v>
      </c>
      <c r="CL45" s="2" t="s">
        <v>85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"039902770938"</f>
        <v>039902770938</v>
      </c>
      <c r="F46" s="3">
        <v>43150</v>
      </c>
      <c r="G46" s="2">
        <v>201808</v>
      </c>
      <c r="H46" s="2" t="s">
        <v>90</v>
      </c>
      <c r="I46" s="2" t="s">
        <v>91</v>
      </c>
      <c r="J46" s="2" t="s">
        <v>92</v>
      </c>
      <c r="K46" s="2" t="s">
        <v>77</v>
      </c>
      <c r="L46" s="2" t="s">
        <v>107</v>
      </c>
      <c r="M46" s="2" t="s">
        <v>108</v>
      </c>
      <c r="N46" s="2" t="s">
        <v>95</v>
      </c>
      <c r="O46" s="2" t="s">
        <v>81</v>
      </c>
      <c r="P46" s="2" t="str">
        <f>"11912270 FM                   "</f>
        <v xml:space="preserve">11912270 FM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5.93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1</v>
      </c>
      <c r="BJ46" s="2">
        <v>0.2</v>
      </c>
      <c r="BK46" s="2">
        <v>1</v>
      </c>
      <c r="BL46" s="2">
        <v>45.43</v>
      </c>
      <c r="BM46" s="2">
        <v>6.36</v>
      </c>
      <c r="BN46" s="2">
        <v>51.79</v>
      </c>
      <c r="BO46" s="2">
        <v>51.79</v>
      </c>
      <c r="BP46" s="2"/>
      <c r="BQ46" s="2" t="s">
        <v>247</v>
      </c>
      <c r="BR46" s="2" t="s">
        <v>97</v>
      </c>
      <c r="BS46" s="3">
        <v>43151</v>
      </c>
      <c r="BT46" s="4">
        <v>0.33263888888888887</v>
      </c>
      <c r="BU46" s="2" t="s">
        <v>248</v>
      </c>
      <c r="BV46" s="2" t="s">
        <v>99</v>
      </c>
      <c r="BW46" s="2"/>
      <c r="BX46" s="2"/>
      <c r="BY46" s="2">
        <v>1200</v>
      </c>
      <c r="BZ46" s="2" t="s">
        <v>27</v>
      </c>
      <c r="CA46" s="2" t="s">
        <v>113</v>
      </c>
      <c r="CB46" s="2"/>
      <c r="CC46" s="2" t="s">
        <v>108</v>
      </c>
      <c r="CD46" s="2">
        <v>2021</v>
      </c>
      <c r="CE46" s="2" t="s">
        <v>89</v>
      </c>
      <c r="CF46" s="5">
        <v>43152</v>
      </c>
      <c r="CG46" s="2"/>
      <c r="CH46" s="2"/>
      <c r="CI46" s="2">
        <v>1</v>
      </c>
      <c r="CJ46" s="2">
        <v>1</v>
      </c>
      <c r="CK46" s="2">
        <v>21</v>
      </c>
      <c r="CL46" s="2" t="s">
        <v>85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"039902770937"</f>
        <v>039902770937</v>
      </c>
      <c r="F47" s="3">
        <v>43150</v>
      </c>
      <c r="G47" s="2">
        <v>201808</v>
      </c>
      <c r="H47" s="2" t="s">
        <v>90</v>
      </c>
      <c r="I47" s="2" t="s">
        <v>91</v>
      </c>
      <c r="J47" s="2" t="s">
        <v>92</v>
      </c>
      <c r="K47" s="2" t="s">
        <v>77</v>
      </c>
      <c r="L47" s="2" t="s">
        <v>190</v>
      </c>
      <c r="M47" s="2" t="s">
        <v>191</v>
      </c>
      <c r="N47" s="2" t="s">
        <v>77</v>
      </c>
      <c r="O47" s="2" t="s">
        <v>81</v>
      </c>
      <c r="P47" s="2" t="str">
        <f>"11912270 FM                   "</f>
        <v xml:space="preserve">11912270 FM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5.93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1</v>
      </c>
      <c r="BJ47" s="2">
        <v>1.2</v>
      </c>
      <c r="BK47" s="2">
        <v>1.5</v>
      </c>
      <c r="BL47" s="2">
        <v>45.43</v>
      </c>
      <c r="BM47" s="2">
        <v>6.36</v>
      </c>
      <c r="BN47" s="2">
        <v>51.79</v>
      </c>
      <c r="BO47" s="2">
        <v>51.79</v>
      </c>
      <c r="BP47" s="2"/>
      <c r="BQ47" s="2" t="s">
        <v>194</v>
      </c>
      <c r="BR47" s="2" t="s">
        <v>97</v>
      </c>
      <c r="BS47" s="3">
        <v>43151</v>
      </c>
      <c r="BT47" s="4">
        <v>0.35416666666666669</v>
      </c>
      <c r="BU47" s="2" t="s">
        <v>249</v>
      </c>
      <c r="BV47" s="2" t="s">
        <v>99</v>
      </c>
      <c r="BW47" s="2"/>
      <c r="BX47" s="2"/>
      <c r="BY47" s="2">
        <v>6000</v>
      </c>
      <c r="BZ47" s="2" t="s">
        <v>27</v>
      </c>
      <c r="CA47" s="2" t="s">
        <v>250</v>
      </c>
      <c r="CB47" s="2"/>
      <c r="CC47" s="2" t="s">
        <v>191</v>
      </c>
      <c r="CD47" s="2">
        <v>6530</v>
      </c>
      <c r="CE47" s="2" t="s">
        <v>89</v>
      </c>
      <c r="CF47" s="5">
        <v>43152</v>
      </c>
      <c r="CG47" s="2"/>
      <c r="CH47" s="2"/>
      <c r="CI47" s="2">
        <v>1</v>
      </c>
      <c r="CJ47" s="2">
        <v>1</v>
      </c>
      <c r="CK47" s="2">
        <v>21</v>
      </c>
      <c r="CL47" s="2" t="s">
        <v>85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"009937478664"</f>
        <v>009937478664</v>
      </c>
      <c r="F48" s="3">
        <v>43146</v>
      </c>
      <c r="G48" s="2">
        <v>201808</v>
      </c>
      <c r="H48" s="2" t="s">
        <v>251</v>
      </c>
      <c r="I48" s="2" t="s">
        <v>252</v>
      </c>
      <c r="J48" s="2" t="s">
        <v>158</v>
      </c>
      <c r="K48" s="2" t="s">
        <v>77</v>
      </c>
      <c r="L48" s="2" t="s">
        <v>119</v>
      </c>
      <c r="M48" s="2" t="s">
        <v>120</v>
      </c>
      <c r="N48" s="2" t="s">
        <v>253</v>
      </c>
      <c r="O48" s="2" t="s">
        <v>125</v>
      </c>
      <c r="P48" s="2" t="str">
        <f>"NA                            "</f>
        <v xml:space="preserve">NA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15.7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2</v>
      </c>
      <c r="BI48" s="2">
        <v>29.7</v>
      </c>
      <c r="BJ48" s="2">
        <v>36</v>
      </c>
      <c r="BK48" s="2">
        <v>36</v>
      </c>
      <c r="BL48" s="2">
        <v>125.39</v>
      </c>
      <c r="BM48" s="2">
        <v>17.55</v>
      </c>
      <c r="BN48" s="2">
        <v>142.94</v>
      </c>
      <c r="BO48" s="2">
        <v>142.94</v>
      </c>
      <c r="BP48" s="2"/>
      <c r="BQ48" s="2" t="s">
        <v>254</v>
      </c>
      <c r="BR48" s="2" t="s">
        <v>255</v>
      </c>
      <c r="BS48" s="3">
        <v>43147</v>
      </c>
      <c r="BT48" s="4">
        <v>0.41666666666666669</v>
      </c>
      <c r="BU48" s="2" t="s">
        <v>181</v>
      </c>
      <c r="BV48" s="2" t="s">
        <v>99</v>
      </c>
      <c r="BW48" s="2"/>
      <c r="BX48" s="2"/>
      <c r="BY48" s="2">
        <v>180212.47</v>
      </c>
      <c r="BZ48" s="2"/>
      <c r="CA48" s="2" t="s">
        <v>256</v>
      </c>
      <c r="CB48" s="2"/>
      <c r="CC48" s="2" t="s">
        <v>120</v>
      </c>
      <c r="CD48" s="2">
        <v>9307</v>
      </c>
      <c r="CE48" s="2" t="s">
        <v>89</v>
      </c>
      <c r="CF48" s="5">
        <v>43150</v>
      </c>
      <c r="CG48" s="2"/>
      <c r="CH48" s="2"/>
      <c r="CI48" s="2">
        <v>1</v>
      </c>
      <c r="CJ48" s="2">
        <v>1</v>
      </c>
      <c r="CK48" s="2" t="s">
        <v>162</v>
      </c>
      <c r="CL48" s="2" t="s">
        <v>85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"LCR000493"</f>
        <v>LCR000493</v>
      </c>
      <c r="F49" s="3">
        <v>43151</v>
      </c>
      <c r="G49" s="2">
        <v>201808</v>
      </c>
      <c r="H49" s="2" t="s">
        <v>208</v>
      </c>
      <c r="I49" s="2" t="s">
        <v>209</v>
      </c>
      <c r="J49" s="2" t="s">
        <v>210</v>
      </c>
      <c r="K49" s="2" t="s">
        <v>77</v>
      </c>
      <c r="L49" s="2" t="s">
        <v>257</v>
      </c>
      <c r="M49" s="2" t="s">
        <v>258</v>
      </c>
      <c r="N49" s="2" t="s">
        <v>259</v>
      </c>
      <c r="O49" s="2" t="s">
        <v>260</v>
      </c>
      <c r="P49" s="2" t="str">
        <f>"153872                        "</f>
        <v xml:space="preserve">153872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11.48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</v>
      </c>
      <c r="BJ49" s="2">
        <v>0.3</v>
      </c>
      <c r="BK49" s="2">
        <v>1</v>
      </c>
      <c r="BL49" s="2">
        <v>88.01</v>
      </c>
      <c r="BM49" s="2">
        <v>12.32</v>
      </c>
      <c r="BN49" s="2">
        <v>100.33</v>
      </c>
      <c r="BO49" s="2">
        <v>100.33</v>
      </c>
      <c r="BP49" s="2"/>
      <c r="BQ49" s="2" t="s">
        <v>261</v>
      </c>
      <c r="BR49" s="2" t="s">
        <v>214</v>
      </c>
      <c r="BS49" s="3">
        <v>43154</v>
      </c>
      <c r="BT49" s="4">
        <v>0.65555555555555556</v>
      </c>
      <c r="BU49" s="2" t="s">
        <v>262</v>
      </c>
      <c r="BV49" s="2" t="s">
        <v>99</v>
      </c>
      <c r="BW49" s="2"/>
      <c r="BX49" s="2"/>
      <c r="BY49" s="2">
        <v>1350</v>
      </c>
      <c r="BZ49" s="2"/>
      <c r="CA49" s="2"/>
      <c r="CB49" s="2"/>
      <c r="CC49" s="2" t="s">
        <v>258</v>
      </c>
      <c r="CD49" s="2">
        <v>7070</v>
      </c>
      <c r="CE49" s="2" t="s">
        <v>263</v>
      </c>
      <c r="CF49" s="2"/>
      <c r="CG49" s="2"/>
      <c r="CH49" s="2"/>
      <c r="CI49" s="2">
        <v>4</v>
      </c>
      <c r="CJ49" s="2">
        <v>3</v>
      </c>
      <c r="CK49" s="2">
        <v>33</v>
      </c>
      <c r="CL49" s="2" t="s">
        <v>85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"029908050665"</f>
        <v>029908050665</v>
      </c>
      <c r="F50" s="3">
        <v>43150</v>
      </c>
      <c r="G50" s="2">
        <v>201808</v>
      </c>
      <c r="H50" s="2" t="s">
        <v>139</v>
      </c>
      <c r="I50" s="2" t="s">
        <v>140</v>
      </c>
      <c r="J50" s="2" t="s">
        <v>92</v>
      </c>
      <c r="K50" s="2" t="s">
        <v>77</v>
      </c>
      <c r="L50" s="2" t="s">
        <v>78</v>
      </c>
      <c r="M50" s="2" t="s">
        <v>79</v>
      </c>
      <c r="N50" s="2" t="s">
        <v>80</v>
      </c>
      <c r="O50" s="2" t="s">
        <v>81</v>
      </c>
      <c r="P50" s="2" t="str">
        <f>"119 422 70FM                  "</f>
        <v xml:space="preserve">119 422 70FM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5.93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1</v>
      </c>
      <c r="BJ50" s="2">
        <v>0.2</v>
      </c>
      <c r="BK50" s="2">
        <v>1</v>
      </c>
      <c r="BL50" s="2">
        <v>45.43</v>
      </c>
      <c r="BM50" s="2">
        <v>6.36</v>
      </c>
      <c r="BN50" s="2">
        <v>51.79</v>
      </c>
      <c r="BO50" s="2">
        <v>51.79</v>
      </c>
      <c r="BP50" s="2"/>
      <c r="BQ50" s="2" t="s">
        <v>264</v>
      </c>
      <c r="BR50" s="2" t="s">
        <v>265</v>
      </c>
      <c r="BS50" s="3">
        <v>43151</v>
      </c>
      <c r="BT50" s="4">
        <v>0.41388888888888892</v>
      </c>
      <c r="BU50" s="2" t="s">
        <v>266</v>
      </c>
      <c r="BV50" s="2" t="s">
        <v>99</v>
      </c>
      <c r="BW50" s="2"/>
      <c r="BX50" s="2"/>
      <c r="BY50" s="2">
        <v>1200</v>
      </c>
      <c r="BZ50" s="2" t="s">
        <v>27</v>
      </c>
      <c r="CA50" s="2" t="s">
        <v>88</v>
      </c>
      <c r="CB50" s="2"/>
      <c r="CC50" s="2" t="s">
        <v>79</v>
      </c>
      <c r="CD50" s="2">
        <v>8000</v>
      </c>
      <c r="CE50" s="2" t="s">
        <v>89</v>
      </c>
      <c r="CF50" s="5">
        <v>43152</v>
      </c>
      <c r="CG50" s="2"/>
      <c r="CH50" s="2"/>
      <c r="CI50" s="2">
        <v>1</v>
      </c>
      <c r="CJ50" s="2">
        <v>1</v>
      </c>
      <c r="CK50" s="2">
        <v>21</v>
      </c>
      <c r="CL50" s="2" t="s">
        <v>85</v>
      </c>
      <c r="CM50" s="2"/>
    </row>
    <row r="51" spans="1:91">
      <c r="A51" s="2" t="s">
        <v>118</v>
      </c>
      <c r="B51" s="2" t="s">
        <v>72</v>
      </c>
      <c r="C51" s="2" t="s">
        <v>73</v>
      </c>
      <c r="D51" s="2"/>
      <c r="E51" s="2" t="str">
        <f>"029908050639"</f>
        <v>029908050639</v>
      </c>
      <c r="F51" s="3">
        <v>43153</v>
      </c>
      <c r="G51" s="2">
        <v>201808</v>
      </c>
      <c r="H51" s="2" t="s">
        <v>139</v>
      </c>
      <c r="I51" s="2" t="s">
        <v>140</v>
      </c>
      <c r="J51" s="2" t="s">
        <v>92</v>
      </c>
      <c r="K51" s="2" t="s">
        <v>77</v>
      </c>
      <c r="L51" s="2" t="s">
        <v>78</v>
      </c>
      <c r="M51" s="2" t="s">
        <v>79</v>
      </c>
      <c r="N51" s="2" t="s">
        <v>80</v>
      </c>
      <c r="O51" s="2" t="s">
        <v>81</v>
      </c>
      <c r="P51" s="2" t="str">
        <f>"119 422 0 FM                  "</f>
        <v xml:space="preserve">119 422 0 FM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5.93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1</v>
      </c>
      <c r="BJ51" s="2">
        <v>0.5</v>
      </c>
      <c r="BK51" s="2">
        <v>1</v>
      </c>
      <c r="BL51" s="2">
        <v>45.43</v>
      </c>
      <c r="BM51" s="2">
        <v>6.36</v>
      </c>
      <c r="BN51" s="2">
        <v>51.79</v>
      </c>
      <c r="BO51" s="2">
        <v>51.79</v>
      </c>
      <c r="BP51" s="2"/>
      <c r="BQ51" s="2" t="s">
        <v>267</v>
      </c>
      <c r="BR51" s="2" t="s">
        <v>265</v>
      </c>
      <c r="BS51" s="3">
        <v>43154</v>
      </c>
      <c r="BT51" s="4">
        <v>0.47569444444444442</v>
      </c>
      <c r="BU51" s="2" t="s">
        <v>268</v>
      </c>
      <c r="BV51" s="2" t="s">
        <v>85</v>
      </c>
      <c r="BW51" s="2" t="s">
        <v>204</v>
      </c>
      <c r="BX51" s="2" t="s">
        <v>87</v>
      </c>
      <c r="BY51" s="2">
        <v>2400</v>
      </c>
      <c r="BZ51" s="2" t="s">
        <v>27</v>
      </c>
      <c r="CA51" s="2" t="s">
        <v>88</v>
      </c>
      <c r="CB51" s="2"/>
      <c r="CC51" s="2" t="s">
        <v>79</v>
      </c>
      <c r="CD51" s="2">
        <v>8000</v>
      </c>
      <c r="CE51" s="2" t="s">
        <v>89</v>
      </c>
      <c r="CF51" s="5">
        <v>43157</v>
      </c>
      <c r="CG51" s="2"/>
      <c r="CH51" s="2"/>
      <c r="CI51" s="2">
        <v>1</v>
      </c>
      <c r="CJ51" s="2">
        <v>1</v>
      </c>
      <c r="CK51" s="2">
        <v>21</v>
      </c>
      <c r="CL51" s="2" t="s">
        <v>85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"039902771799"</f>
        <v>039902771799</v>
      </c>
      <c r="F52" s="3">
        <v>43153</v>
      </c>
      <c r="G52" s="2">
        <v>201808</v>
      </c>
      <c r="H52" s="2" t="s">
        <v>90</v>
      </c>
      <c r="I52" s="2" t="s">
        <v>91</v>
      </c>
      <c r="J52" s="2" t="s">
        <v>92</v>
      </c>
      <c r="K52" s="2" t="s">
        <v>77</v>
      </c>
      <c r="L52" s="2" t="s">
        <v>236</v>
      </c>
      <c r="M52" s="2" t="s">
        <v>237</v>
      </c>
      <c r="N52" s="2" t="s">
        <v>77</v>
      </c>
      <c r="O52" s="2" t="s">
        <v>81</v>
      </c>
      <c r="P52" s="2" t="str">
        <f>"11912270 FM                   "</f>
        <v xml:space="preserve">11912270 FM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11.48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1.1000000000000001</v>
      </c>
      <c r="BJ52" s="2">
        <v>0.5</v>
      </c>
      <c r="BK52" s="2">
        <v>1.5</v>
      </c>
      <c r="BL52" s="2">
        <v>88.01</v>
      </c>
      <c r="BM52" s="2">
        <v>12.32</v>
      </c>
      <c r="BN52" s="2">
        <v>100.33</v>
      </c>
      <c r="BO52" s="2">
        <v>100.33</v>
      </c>
      <c r="BP52" s="2"/>
      <c r="BQ52" s="2" t="s">
        <v>238</v>
      </c>
      <c r="BR52" s="2" t="s">
        <v>97</v>
      </c>
      <c r="BS52" s="3">
        <v>43157</v>
      </c>
      <c r="BT52" s="4">
        <v>0.65972222222222221</v>
      </c>
      <c r="BU52" s="2" t="s">
        <v>238</v>
      </c>
      <c r="BV52" s="2" t="s">
        <v>99</v>
      </c>
      <c r="BW52" s="2"/>
      <c r="BX52" s="2"/>
      <c r="BY52" s="2">
        <v>2400</v>
      </c>
      <c r="BZ52" s="2" t="s">
        <v>27</v>
      </c>
      <c r="CA52" s="2"/>
      <c r="CB52" s="2"/>
      <c r="CC52" s="2" t="s">
        <v>237</v>
      </c>
      <c r="CD52" s="2">
        <v>5320</v>
      </c>
      <c r="CE52" s="2" t="s">
        <v>89</v>
      </c>
      <c r="CF52" s="2"/>
      <c r="CG52" s="2"/>
      <c r="CH52" s="2"/>
      <c r="CI52" s="2">
        <v>4</v>
      </c>
      <c r="CJ52" s="2">
        <v>2</v>
      </c>
      <c r="CK52" s="2">
        <v>23</v>
      </c>
      <c r="CL52" s="2" t="s">
        <v>85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"039902771777"</f>
        <v>039902771777</v>
      </c>
      <c r="F53" s="3">
        <v>43153</v>
      </c>
      <c r="G53" s="2">
        <v>201808</v>
      </c>
      <c r="H53" s="2" t="s">
        <v>90</v>
      </c>
      <c r="I53" s="2" t="s">
        <v>91</v>
      </c>
      <c r="J53" s="2" t="s">
        <v>92</v>
      </c>
      <c r="K53" s="2" t="s">
        <v>77</v>
      </c>
      <c r="L53" s="2" t="s">
        <v>93</v>
      </c>
      <c r="M53" s="2" t="s">
        <v>94</v>
      </c>
      <c r="N53" s="2" t="s">
        <v>77</v>
      </c>
      <c r="O53" s="2" t="s">
        <v>81</v>
      </c>
      <c r="P53" s="2" t="str">
        <f>"11912270 FM                   "</f>
        <v xml:space="preserve">11912270 FM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5.93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1.3</v>
      </c>
      <c r="BJ53" s="2">
        <v>0.5</v>
      </c>
      <c r="BK53" s="2">
        <v>1.5</v>
      </c>
      <c r="BL53" s="2">
        <v>45.43</v>
      </c>
      <c r="BM53" s="2">
        <v>6.36</v>
      </c>
      <c r="BN53" s="2">
        <v>51.79</v>
      </c>
      <c r="BO53" s="2">
        <v>51.79</v>
      </c>
      <c r="BP53" s="2"/>
      <c r="BQ53" s="2" t="s">
        <v>269</v>
      </c>
      <c r="BR53" s="2" t="s">
        <v>97</v>
      </c>
      <c r="BS53" s="3">
        <v>43154</v>
      </c>
      <c r="BT53" s="4">
        <v>0.45902777777777781</v>
      </c>
      <c r="BU53" s="2" t="s">
        <v>270</v>
      </c>
      <c r="BV53" s="2" t="s">
        <v>99</v>
      </c>
      <c r="BW53" s="2"/>
      <c r="BX53" s="2"/>
      <c r="BY53" s="2">
        <v>2400</v>
      </c>
      <c r="BZ53" s="2" t="s">
        <v>27</v>
      </c>
      <c r="CA53" s="2" t="s">
        <v>199</v>
      </c>
      <c r="CB53" s="2"/>
      <c r="CC53" s="2" t="s">
        <v>94</v>
      </c>
      <c r="CD53" s="2">
        <v>5247</v>
      </c>
      <c r="CE53" s="2" t="s">
        <v>89</v>
      </c>
      <c r="CF53" s="5">
        <v>43159</v>
      </c>
      <c r="CG53" s="2"/>
      <c r="CH53" s="2"/>
      <c r="CI53" s="2">
        <v>1</v>
      </c>
      <c r="CJ53" s="2">
        <v>1</v>
      </c>
      <c r="CK53" s="2">
        <v>21</v>
      </c>
      <c r="CL53" s="2" t="s">
        <v>85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"039902662775"</f>
        <v>039902662775</v>
      </c>
      <c r="F54" s="3">
        <v>43153</v>
      </c>
      <c r="G54" s="2">
        <v>201808</v>
      </c>
      <c r="H54" s="2" t="s">
        <v>90</v>
      </c>
      <c r="I54" s="2" t="s">
        <v>91</v>
      </c>
      <c r="J54" s="2" t="s">
        <v>92</v>
      </c>
      <c r="K54" s="2" t="s">
        <v>77</v>
      </c>
      <c r="L54" s="2" t="s">
        <v>190</v>
      </c>
      <c r="M54" s="2" t="s">
        <v>191</v>
      </c>
      <c r="N54" s="2" t="s">
        <v>95</v>
      </c>
      <c r="O54" s="2" t="s">
        <v>81</v>
      </c>
      <c r="P54" s="2" t="str">
        <f>"11912270 FM                   "</f>
        <v xml:space="preserve">11912270 FM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5.93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1.1000000000000001</v>
      </c>
      <c r="BJ54" s="2">
        <v>0.5</v>
      </c>
      <c r="BK54" s="2">
        <v>1.5</v>
      </c>
      <c r="BL54" s="2">
        <v>45.43</v>
      </c>
      <c r="BM54" s="2">
        <v>6.36</v>
      </c>
      <c r="BN54" s="2">
        <v>51.79</v>
      </c>
      <c r="BO54" s="2">
        <v>51.79</v>
      </c>
      <c r="BP54" s="2"/>
      <c r="BQ54" s="2" t="s">
        <v>194</v>
      </c>
      <c r="BR54" s="2" t="s">
        <v>97</v>
      </c>
      <c r="BS54" s="3">
        <v>43154</v>
      </c>
      <c r="BT54" s="4">
        <v>0.3576388888888889</v>
      </c>
      <c r="BU54" s="2" t="s">
        <v>249</v>
      </c>
      <c r="BV54" s="2" t="s">
        <v>99</v>
      </c>
      <c r="BW54" s="2"/>
      <c r="BX54" s="2"/>
      <c r="BY54" s="2">
        <v>2400</v>
      </c>
      <c r="BZ54" s="2" t="s">
        <v>27</v>
      </c>
      <c r="CA54" s="2" t="s">
        <v>250</v>
      </c>
      <c r="CB54" s="2"/>
      <c r="CC54" s="2" t="s">
        <v>191</v>
      </c>
      <c r="CD54" s="2">
        <v>6530</v>
      </c>
      <c r="CE54" s="2" t="s">
        <v>89</v>
      </c>
      <c r="CF54" s="5">
        <v>43157</v>
      </c>
      <c r="CG54" s="2"/>
      <c r="CH54" s="2"/>
      <c r="CI54" s="2">
        <v>1</v>
      </c>
      <c r="CJ54" s="2">
        <v>1</v>
      </c>
      <c r="CK54" s="2">
        <v>21</v>
      </c>
      <c r="CL54" s="2" t="s">
        <v>85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"039902771778"</f>
        <v>039902771778</v>
      </c>
      <c r="F55" s="3">
        <v>43153</v>
      </c>
      <c r="G55" s="2">
        <v>201808</v>
      </c>
      <c r="H55" s="2" t="s">
        <v>90</v>
      </c>
      <c r="I55" s="2" t="s">
        <v>91</v>
      </c>
      <c r="J55" s="2" t="s">
        <v>92</v>
      </c>
      <c r="K55" s="2" t="s">
        <v>77</v>
      </c>
      <c r="L55" s="2" t="s">
        <v>107</v>
      </c>
      <c r="M55" s="2" t="s">
        <v>108</v>
      </c>
      <c r="N55" s="2" t="s">
        <v>95</v>
      </c>
      <c r="O55" s="2" t="s">
        <v>81</v>
      </c>
      <c r="P55" s="2" t="str">
        <f>"11912270 FM                   "</f>
        <v xml:space="preserve">11912270 FM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5.93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1</v>
      </c>
      <c r="BJ55" s="2">
        <v>0.2</v>
      </c>
      <c r="BK55" s="2">
        <v>1</v>
      </c>
      <c r="BL55" s="2">
        <v>45.43</v>
      </c>
      <c r="BM55" s="2">
        <v>6.36</v>
      </c>
      <c r="BN55" s="2">
        <v>51.79</v>
      </c>
      <c r="BO55" s="2">
        <v>51.79</v>
      </c>
      <c r="BP55" s="2"/>
      <c r="BQ55" s="2" t="s">
        <v>247</v>
      </c>
      <c r="BR55" s="2" t="s">
        <v>97</v>
      </c>
      <c r="BS55" s="3">
        <v>43154</v>
      </c>
      <c r="BT55" s="4">
        <v>0.32013888888888892</v>
      </c>
      <c r="BU55" s="2" t="s">
        <v>112</v>
      </c>
      <c r="BV55" s="2" t="s">
        <v>99</v>
      </c>
      <c r="BW55" s="2"/>
      <c r="BX55" s="2"/>
      <c r="BY55" s="2">
        <v>1200</v>
      </c>
      <c r="BZ55" s="2" t="s">
        <v>27</v>
      </c>
      <c r="CA55" s="2" t="s">
        <v>113</v>
      </c>
      <c r="CB55" s="2"/>
      <c r="CC55" s="2" t="s">
        <v>108</v>
      </c>
      <c r="CD55" s="2">
        <v>2021</v>
      </c>
      <c r="CE55" s="2" t="s">
        <v>89</v>
      </c>
      <c r="CF55" s="5">
        <v>43158</v>
      </c>
      <c r="CG55" s="2"/>
      <c r="CH55" s="2"/>
      <c r="CI55" s="2">
        <v>1</v>
      </c>
      <c r="CJ55" s="2">
        <v>1</v>
      </c>
      <c r="CK55" s="2">
        <v>21</v>
      </c>
      <c r="CL55" s="2" t="s">
        <v>85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"009935227735"</f>
        <v>009935227735</v>
      </c>
      <c r="F56" s="3">
        <v>43154</v>
      </c>
      <c r="G56" s="2">
        <v>201808</v>
      </c>
      <c r="H56" s="2" t="s">
        <v>74</v>
      </c>
      <c r="I56" s="2" t="s">
        <v>75</v>
      </c>
      <c r="J56" s="2" t="s">
        <v>76</v>
      </c>
      <c r="K56" s="2" t="s">
        <v>77</v>
      </c>
      <c r="L56" s="2" t="s">
        <v>78</v>
      </c>
      <c r="M56" s="2" t="s">
        <v>79</v>
      </c>
      <c r="N56" s="2" t="s">
        <v>80</v>
      </c>
      <c r="O56" s="2" t="s">
        <v>81</v>
      </c>
      <c r="P56" s="2" t="str">
        <f>"..                            "</f>
        <v xml:space="preserve">..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5.93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0.6</v>
      </c>
      <c r="BJ56" s="2">
        <v>0.2</v>
      </c>
      <c r="BK56" s="2">
        <v>1</v>
      </c>
      <c r="BL56" s="2">
        <v>45.43</v>
      </c>
      <c r="BM56" s="2">
        <v>6.36</v>
      </c>
      <c r="BN56" s="2">
        <v>51.79</v>
      </c>
      <c r="BO56" s="2">
        <v>51.79</v>
      </c>
      <c r="BP56" s="2"/>
      <c r="BQ56" s="2" t="s">
        <v>271</v>
      </c>
      <c r="BR56" s="2" t="s">
        <v>83</v>
      </c>
      <c r="BS56" s="3">
        <v>43157</v>
      </c>
      <c r="BT56" s="4">
        <v>0.43333333333333335</v>
      </c>
      <c r="BU56" s="2" t="s">
        <v>272</v>
      </c>
      <c r="BV56" s="2" t="s">
        <v>99</v>
      </c>
      <c r="BW56" s="2"/>
      <c r="BX56" s="2"/>
      <c r="BY56" s="2">
        <v>1200</v>
      </c>
      <c r="BZ56" s="2" t="s">
        <v>27</v>
      </c>
      <c r="CA56" s="2" t="s">
        <v>88</v>
      </c>
      <c r="CB56" s="2"/>
      <c r="CC56" s="2" t="s">
        <v>79</v>
      </c>
      <c r="CD56" s="2">
        <v>8000</v>
      </c>
      <c r="CE56" s="2" t="s">
        <v>89</v>
      </c>
      <c r="CF56" s="5">
        <v>43158</v>
      </c>
      <c r="CG56" s="2"/>
      <c r="CH56" s="2"/>
      <c r="CI56" s="2">
        <v>1</v>
      </c>
      <c r="CJ56" s="2">
        <v>1</v>
      </c>
      <c r="CK56" s="2">
        <v>21</v>
      </c>
      <c r="CL56" s="2" t="s">
        <v>85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"019910894396"</f>
        <v>019910894396</v>
      </c>
      <c r="F57" s="3">
        <v>43154</v>
      </c>
      <c r="G57" s="2">
        <v>201808</v>
      </c>
      <c r="H57" s="2" t="s">
        <v>78</v>
      </c>
      <c r="I57" s="2" t="s">
        <v>79</v>
      </c>
      <c r="J57" s="2" t="s">
        <v>92</v>
      </c>
      <c r="K57" s="2" t="s">
        <v>77</v>
      </c>
      <c r="L57" s="2" t="s">
        <v>74</v>
      </c>
      <c r="M57" s="2" t="s">
        <v>75</v>
      </c>
      <c r="N57" s="2" t="s">
        <v>92</v>
      </c>
      <c r="O57" s="2" t="s">
        <v>81</v>
      </c>
      <c r="P57" s="2" t="str">
        <f>"NA                            "</f>
        <v xml:space="preserve">NA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47.38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193.47</v>
      </c>
      <c r="BF57" s="2">
        <v>0</v>
      </c>
      <c r="BG57" s="2">
        <v>0</v>
      </c>
      <c r="BH57" s="2">
        <v>1</v>
      </c>
      <c r="BI57" s="2">
        <v>9.1</v>
      </c>
      <c r="BJ57" s="2">
        <v>15.8</v>
      </c>
      <c r="BK57" s="2">
        <v>16</v>
      </c>
      <c r="BL57" s="2">
        <v>556.71</v>
      </c>
      <c r="BM57" s="2">
        <v>77.94</v>
      </c>
      <c r="BN57" s="2">
        <v>634.65</v>
      </c>
      <c r="BO57" s="2">
        <v>634.65</v>
      </c>
      <c r="BP57" s="2"/>
      <c r="BQ57" s="2" t="s">
        <v>273</v>
      </c>
      <c r="BR57" s="2" t="s">
        <v>274</v>
      </c>
      <c r="BS57" s="3">
        <v>43157</v>
      </c>
      <c r="BT57" s="4">
        <v>0.35902777777777778</v>
      </c>
      <c r="BU57" s="2" t="s">
        <v>275</v>
      </c>
      <c r="BV57" s="2" t="s">
        <v>85</v>
      </c>
      <c r="BW57" s="2"/>
      <c r="BX57" s="2"/>
      <c r="BY57" s="2">
        <v>79178.880000000005</v>
      </c>
      <c r="BZ57" s="2" t="s">
        <v>276</v>
      </c>
      <c r="CA57" s="2" t="s">
        <v>135</v>
      </c>
      <c r="CB57" s="2"/>
      <c r="CC57" s="2" t="s">
        <v>75</v>
      </c>
      <c r="CD57" s="2">
        <v>1600</v>
      </c>
      <c r="CE57" s="2" t="s">
        <v>89</v>
      </c>
      <c r="CF57" s="5">
        <v>43159</v>
      </c>
      <c r="CG57" s="2"/>
      <c r="CH57" s="2"/>
      <c r="CI57" s="2">
        <v>1</v>
      </c>
      <c r="CJ57" s="2">
        <v>3</v>
      </c>
      <c r="CK57" s="2">
        <v>21</v>
      </c>
      <c r="CL57" s="2" t="s">
        <v>85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"039902771779"</f>
        <v>039902771779</v>
      </c>
      <c r="F58" s="3">
        <v>43154</v>
      </c>
      <c r="G58" s="2">
        <v>201808</v>
      </c>
      <c r="H58" s="2" t="s">
        <v>90</v>
      </c>
      <c r="I58" s="2" t="s">
        <v>91</v>
      </c>
      <c r="J58" s="2" t="s">
        <v>92</v>
      </c>
      <c r="K58" s="2" t="s">
        <v>77</v>
      </c>
      <c r="L58" s="2" t="s">
        <v>236</v>
      </c>
      <c r="M58" s="2" t="s">
        <v>237</v>
      </c>
      <c r="N58" s="2" t="s">
        <v>77</v>
      </c>
      <c r="O58" s="2" t="s">
        <v>81</v>
      </c>
      <c r="P58" s="2" t="str">
        <f>"11912270 FM                   "</f>
        <v xml:space="preserve">11912270 FM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11.48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1</v>
      </c>
      <c r="BJ58" s="2">
        <v>0.2</v>
      </c>
      <c r="BK58" s="2">
        <v>1</v>
      </c>
      <c r="BL58" s="2">
        <v>88.01</v>
      </c>
      <c r="BM58" s="2">
        <v>12.32</v>
      </c>
      <c r="BN58" s="2">
        <v>100.33</v>
      </c>
      <c r="BO58" s="2">
        <v>100.33</v>
      </c>
      <c r="BP58" s="2"/>
      <c r="BQ58" s="2" t="s">
        <v>277</v>
      </c>
      <c r="BR58" s="2" t="s">
        <v>97</v>
      </c>
      <c r="BS58" s="3">
        <v>43157</v>
      </c>
      <c r="BT58" s="4">
        <v>0.65972222222222221</v>
      </c>
      <c r="BU58" s="2" t="s">
        <v>238</v>
      </c>
      <c r="BV58" s="2" t="s">
        <v>99</v>
      </c>
      <c r="BW58" s="2"/>
      <c r="BX58" s="2"/>
      <c r="BY58" s="2">
        <v>1200</v>
      </c>
      <c r="BZ58" s="2" t="s">
        <v>27</v>
      </c>
      <c r="CA58" s="2"/>
      <c r="CB58" s="2"/>
      <c r="CC58" s="2" t="s">
        <v>237</v>
      </c>
      <c r="CD58" s="2">
        <v>5320</v>
      </c>
      <c r="CE58" s="2" t="s">
        <v>89</v>
      </c>
      <c r="CF58" s="2"/>
      <c r="CG58" s="2"/>
      <c r="CH58" s="2"/>
      <c r="CI58" s="2">
        <v>4</v>
      </c>
      <c r="CJ58" s="2">
        <v>1</v>
      </c>
      <c r="CK58" s="2">
        <v>23</v>
      </c>
      <c r="CL58" s="2" t="s">
        <v>85</v>
      </c>
      <c r="CM58" s="2"/>
    </row>
    <row r="59" spans="1:91">
      <c r="A59" s="2" t="s">
        <v>118</v>
      </c>
      <c r="B59" s="2" t="s">
        <v>72</v>
      </c>
      <c r="C59" s="2" t="s">
        <v>73</v>
      </c>
      <c r="D59" s="2"/>
      <c r="E59" s="2" t="str">
        <f>"029908050640"</f>
        <v>029908050640</v>
      </c>
      <c r="F59" s="3">
        <v>43154</v>
      </c>
      <c r="G59" s="2">
        <v>201808</v>
      </c>
      <c r="H59" s="2" t="s">
        <v>139</v>
      </c>
      <c r="I59" s="2" t="s">
        <v>140</v>
      </c>
      <c r="J59" s="2" t="s">
        <v>92</v>
      </c>
      <c r="K59" s="2" t="s">
        <v>77</v>
      </c>
      <c r="L59" s="2" t="s">
        <v>107</v>
      </c>
      <c r="M59" s="2" t="s">
        <v>108</v>
      </c>
      <c r="N59" s="2" t="s">
        <v>278</v>
      </c>
      <c r="O59" s="2" t="s">
        <v>81</v>
      </c>
      <c r="P59" s="2" t="str">
        <f>"119 422 70FM                  "</f>
        <v xml:space="preserve">119 422 70FM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5.93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1</v>
      </c>
      <c r="BJ59" s="2">
        <v>0.2</v>
      </c>
      <c r="BK59" s="2">
        <v>1</v>
      </c>
      <c r="BL59" s="2">
        <v>45.43</v>
      </c>
      <c r="BM59" s="2">
        <v>6.36</v>
      </c>
      <c r="BN59" s="2">
        <v>51.79</v>
      </c>
      <c r="BO59" s="2">
        <v>51.79</v>
      </c>
      <c r="BP59" s="2"/>
      <c r="BQ59" s="2" t="s">
        <v>267</v>
      </c>
      <c r="BR59" s="2" t="s">
        <v>265</v>
      </c>
      <c r="BS59" s="3">
        <v>43157</v>
      </c>
      <c r="BT59" s="4">
        <v>0.33958333333333335</v>
      </c>
      <c r="BU59" s="2" t="s">
        <v>112</v>
      </c>
      <c r="BV59" s="2" t="s">
        <v>99</v>
      </c>
      <c r="BW59" s="2"/>
      <c r="BX59" s="2"/>
      <c r="BY59" s="2">
        <v>1200</v>
      </c>
      <c r="BZ59" s="2" t="s">
        <v>27</v>
      </c>
      <c r="CA59" s="2" t="s">
        <v>113</v>
      </c>
      <c r="CB59" s="2"/>
      <c r="CC59" s="2" t="s">
        <v>108</v>
      </c>
      <c r="CD59" s="2">
        <v>2021</v>
      </c>
      <c r="CE59" s="2" t="s">
        <v>89</v>
      </c>
      <c r="CF59" s="5">
        <v>43159</v>
      </c>
      <c r="CG59" s="2"/>
      <c r="CH59" s="2"/>
      <c r="CI59" s="2">
        <v>1</v>
      </c>
      <c r="CJ59" s="2">
        <v>1</v>
      </c>
      <c r="CK59" s="2">
        <v>21</v>
      </c>
      <c r="CL59" s="2" t="s">
        <v>85</v>
      </c>
      <c r="CM59" s="2"/>
    </row>
    <row r="60" spans="1:91">
      <c r="A60" s="2" t="s">
        <v>118</v>
      </c>
      <c r="B60" s="2" t="s">
        <v>72</v>
      </c>
      <c r="C60" s="2" t="s">
        <v>73</v>
      </c>
      <c r="D60" s="2"/>
      <c r="E60" s="2" t="str">
        <f>"089901378140"</f>
        <v>089901378140</v>
      </c>
      <c r="F60" s="3">
        <v>43157</v>
      </c>
      <c r="G60" s="2">
        <v>201808</v>
      </c>
      <c r="H60" s="2" t="s">
        <v>119</v>
      </c>
      <c r="I60" s="2" t="s">
        <v>120</v>
      </c>
      <c r="J60" s="2" t="s">
        <v>121</v>
      </c>
      <c r="K60" s="2" t="s">
        <v>77</v>
      </c>
      <c r="L60" s="2" t="s">
        <v>279</v>
      </c>
      <c r="M60" s="2" t="s">
        <v>79</v>
      </c>
      <c r="N60" s="2" t="s">
        <v>280</v>
      </c>
      <c r="O60" s="2" t="s">
        <v>125</v>
      </c>
      <c r="P60" s="2" t="str">
        <f>"                              "</f>
        <v xml:space="preserve">  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12.03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1</v>
      </c>
      <c r="BJ60" s="2">
        <v>0.2</v>
      </c>
      <c r="BK60" s="2">
        <v>1</v>
      </c>
      <c r="BL60" s="2">
        <v>97.26</v>
      </c>
      <c r="BM60" s="2">
        <v>13.62</v>
      </c>
      <c r="BN60" s="2">
        <v>110.88</v>
      </c>
      <c r="BO60" s="2">
        <v>110.88</v>
      </c>
      <c r="BP60" s="2"/>
      <c r="BQ60" s="2" t="s">
        <v>281</v>
      </c>
      <c r="BR60" s="2"/>
      <c r="BS60" s="3">
        <v>43159</v>
      </c>
      <c r="BT60" s="4">
        <v>0.42291666666666666</v>
      </c>
      <c r="BU60" s="2" t="s">
        <v>282</v>
      </c>
      <c r="BV60" s="2" t="s">
        <v>99</v>
      </c>
      <c r="BW60" s="2"/>
      <c r="BX60" s="2"/>
      <c r="BY60" s="2">
        <v>1200</v>
      </c>
      <c r="BZ60" s="2"/>
      <c r="CA60" s="2" t="s">
        <v>88</v>
      </c>
      <c r="CB60" s="2"/>
      <c r="CC60" s="2" t="s">
        <v>79</v>
      </c>
      <c r="CD60" s="2">
        <v>8000</v>
      </c>
      <c r="CE60" s="2" t="s">
        <v>89</v>
      </c>
      <c r="CF60" s="2"/>
      <c r="CG60" s="2"/>
      <c r="CH60" s="2"/>
      <c r="CI60" s="2">
        <v>2</v>
      </c>
      <c r="CJ60" s="2">
        <v>2</v>
      </c>
      <c r="CK60" s="2" t="s">
        <v>166</v>
      </c>
      <c r="CL60" s="2" t="s">
        <v>85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"009935616802"</f>
        <v>009935616802</v>
      </c>
      <c r="F61" s="3">
        <v>43158</v>
      </c>
      <c r="G61" s="2">
        <v>201808</v>
      </c>
      <c r="H61" s="2" t="s">
        <v>129</v>
      </c>
      <c r="I61" s="2" t="s">
        <v>130</v>
      </c>
      <c r="J61" s="2" t="s">
        <v>131</v>
      </c>
      <c r="K61" s="2" t="s">
        <v>77</v>
      </c>
      <c r="L61" s="2" t="s">
        <v>74</v>
      </c>
      <c r="M61" s="2" t="s">
        <v>75</v>
      </c>
      <c r="N61" s="2" t="s">
        <v>283</v>
      </c>
      <c r="O61" s="2" t="s">
        <v>125</v>
      </c>
      <c r="P61" s="2" t="str">
        <f>"                              "</f>
        <v xml:space="preserve">  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11.11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1</v>
      </c>
      <c r="BJ61" s="2">
        <v>0.2</v>
      </c>
      <c r="BK61" s="2">
        <v>1</v>
      </c>
      <c r="BL61" s="2">
        <v>90.17</v>
      </c>
      <c r="BM61" s="2">
        <v>12.62</v>
      </c>
      <c r="BN61" s="2">
        <v>102.79</v>
      </c>
      <c r="BO61" s="2">
        <v>102.79</v>
      </c>
      <c r="BP61" s="2"/>
      <c r="BQ61" s="2" t="s">
        <v>284</v>
      </c>
      <c r="BR61" s="2" t="s">
        <v>285</v>
      </c>
      <c r="BS61" s="3">
        <v>43159</v>
      </c>
      <c r="BT61" s="4">
        <v>0.3347222222222222</v>
      </c>
      <c r="BU61" s="2" t="s">
        <v>286</v>
      </c>
      <c r="BV61" s="2" t="s">
        <v>99</v>
      </c>
      <c r="BW61" s="2"/>
      <c r="BX61" s="2"/>
      <c r="BY61" s="2">
        <v>1200</v>
      </c>
      <c r="BZ61" s="2"/>
      <c r="CA61" s="2" t="s">
        <v>135</v>
      </c>
      <c r="CB61" s="2"/>
      <c r="CC61" s="2" t="s">
        <v>75</v>
      </c>
      <c r="CD61" s="2">
        <v>1600</v>
      </c>
      <c r="CE61" s="2" t="s">
        <v>176</v>
      </c>
      <c r="CF61" s="5">
        <v>43159</v>
      </c>
      <c r="CG61" s="2"/>
      <c r="CH61" s="2"/>
      <c r="CI61" s="2">
        <v>1</v>
      </c>
      <c r="CJ61" s="2">
        <v>1</v>
      </c>
      <c r="CK61" s="2" t="s">
        <v>128</v>
      </c>
      <c r="CL61" s="2" t="s">
        <v>85</v>
      </c>
      <c r="CM61" s="2"/>
    </row>
    <row r="62" spans="1:91">
      <c r="A62" s="2" t="s">
        <v>118</v>
      </c>
      <c r="B62" s="2" t="s">
        <v>72</v>
      </c>
      <c r="C62" s="2" t="s">
        <v>73</v>
      </c>
      <c r="D62" s="2"/>
      <c r="E62" s="2" t="str">
        <f>"089901384867"</f>
        <v>089901384867</v>
      </c>
      <c r="F62" s="3">
        <v>43157</v>
      </c>
      <c r="G62" s="2">
        <v>201808</v>
      </c>
      <c r="H62" s="2" t="s">
        <v>119</v>
      </c>
      <c r="I62" s="2" t="s">
        <v>120</v>
      </c>
      <c r="J62" s="2" t="s">
        <v>121</v>
      </c>
      <c r="K62" s="2" t="s">
        <v>77</v>
      </c>
      <c r="L62" s="2" t="s">
        <v>107</v>
      </c>
      <c r="M62" s="2" t="s">
        <v>108</v>
      </c>
      <c r="N62" s="2" t="s">
        <v>287</v>
      </c>
      <c r="O62" s="2" t="s">
        <v>81</v>
      </c>
      <c r="P62" s="2" t="str">
        <f>"                              "</f>
        <v xml:space="preserve">  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102.16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3</v>
      </c>
      <c r="BI62" s="2">
        <v>19.899999999999999</v>
      </c>
      <c r="BJ62" s="2">
        <v>34.299999999999997</v>
      </c>
      <c r="BK62" s="2">
        <v>34.5</v>
      </c>
      <c r="BL62" s="2">
        <v>783.21</v>
      </c>
      <c r="BM62" s="2">
        <v>109.65</v>
      </c>
      <c r="BN62" s="2">
        <v>892.86</v>
      </c>
      <c r="BO62" s="2">
        <v>892.86</v>
      </c>
      <c r="BP62" s="2"/>
      <c r="BQ62" s="2"/>
      <c r="BR62" s="2"/>
      <c r="BS62" s="3">
        <v>43158</v>
      </c>
      <c r="BT62" s="4">
        <v>0.3263888888888889</v>
      </c>
      <c r="BU62" s="2" t="s">
        <v>112</v>
      </c>
      <c r="BV62" s="2" t="s">
        <v>99</v>
      </c>
      <c r="BW62" s="2"/>
      <c r="BX62" s="2"/>
      <c r="BY62" s="2">
        <v>171518.25</v>
      </c>
      <c r="BZ62" s="2" t="s">
        <v>27</v>
      </c>
      <c r="CA62" s="2" t="s">
        <v>113</v>
      </c>
      <c r="CB62" s="2"/>
      <c r="CC62" s="2" t="s">
        <v>108</v>
      </c>
      <c r="CD62" s="2">
        <v>2000</v>
      </c>
      <c r="CE62" s="2" t="s">
        <v>89</v>
      </c>
      <c r="CF62" s="5">
        <v>43158</v>
      </c>
      <c r="CG62" s="2"/>
      <c r="CH62" s="2"/>
      <c r="CI62" s="2">
        <v>1</v>
      </c>
      <c r="CJ62" s="2">
        <v>1</v>
      </c>
      <c r="CK62" s="2">
        <v>21</v>
      </c>
      <c r="CL62" s="2" t="s">
        <v>85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"LCR000495"</f>
        <v>LCR000495</v>
      </c>
      <c r="F63" s="3">
        <v>43158</v>
      </c>
      <c r="G63" s="2">
        <v>201808</v>
      </c>
      <c r="H63" s="2" t="s">
        <v>208</v>
      </c>
      <c r="I63" s="2" t="s">
        <v>209</v>
      </c>
      <c r="J63" s="2" t="s">
        <v>210</v>
      </c>
      <c r="K63" s="2" t="s">
        <v>77</v>
      </c>
      <c r="L63" s="2" t="s">
        <v>288</v>
      </c>
      <c r="M63" s="2" t="s">
        <v>289</v>
      </c>
      <c r="N63" s="2" t="s">
        <v>290</v>
      </c>
      <c r="O63" s="2" t="s">
        <v>260</v>
      </c>
      <c r="P63" s="2" t="str">
        <f>"154073                        "</f>
        <v xml:space="preserve">154073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11.48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1.5</v>
      </c>
      <c r="BJ63" s="2">
        <v>1.4</v>
      </c>
      <c r="BK63" s="2">
        <v>2</v>
      </c>
      <c r="BL63" s="2">
        <v>88.01</v>
      </c>
      <c r="BM63" s="2">
        <v>12.32</v>
      </c>
      <c r="BN63" s="2">
        <v>100.33</v>
      </c>
      <c r="BO63" s="2">
        <v>100.33</v>
      </c>
      <c r="BP63" s="2"/>
      <c r="BQ63" s="2" t="s">
        <v>291</v>
      </c>
      <c r="BR63" s="2" t="s">
        <v>214</v>
      </c>
      <c r="BS63" s="1" t="s">
        <v>215</v>
      </c>
      <c r="BT63" s="2"/>
      <c r="BU63" s="2"/>
      <c r="BV63" s="2"/>
      <c r="BW63" s="2"/>
      <c r="BX63" s="2"/>
      <c r="BY63" s="2">
        <v>6800</v>
      </c>
      <c r="BZ63" s="2"/>
      <c r="CA63" s="2"/>
      <c r="CB63" s="2"/>
      <c r="CC63" s="2" t="s">
        <v>289</v>
      </c>
      <c r="CD63" s="2">
        <v>3325</v>
      </c>
      <c r="CE63" s="2" t="s">
        <v>292</v>
      </c>
      <c r="CF63" s="2"/>
      <c r="CG63" s="2"/>
      <c r="CH63" s="2"/>
      <c r="CI63" s="2">
        <v>4</v>
      </c>
      <c r="CJ63" s="2" t="s">
        <v>215</v>
      </c>
      <c r="CK63" s="2">
        <v>33</v>
      </c>
      <c r="CL63" s="2" t="s">
        <v>85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"009937355603"</f>
        <v>009937355603</v>
      </c>
      <c r="F64" s="3">
        <v>43159</v>
      </c>
      <c r="G64" s="2">
        <v>201808</v>
      </c>
      <c r="H64" s="2" t="s">
        <v>173</v>
      </c>
      <c r="I64" s="2" t="s">
        <v>123</v>
      </c>
      <c r="J64" s="2" t="s">
        <v>95</v>
      </c>
      <c r="K64" s="2" t="s">
        <v>77</v>
      </c>
      <c r="L64" s="2" t="s">
        <v>240</v>
      </c>
      <c r="M64" s="2" t="s">
        <v>241</v>
      </c>
      <c r="N64" s="2" t="s">
        <v>95</v>
      </c>
      <c r="O64" s="2" t="s">
        <v>81</v>
      </c>
      <c r="P64" s="2" t="str">
        <f>"NA                            "</f>
        <v xml:space="preserve">NA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5.93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1</v>
      </c>
      <c r="BJ64" s="2">
        <v>1.2</v>
      </c>
      <c r="BK64" s="2">
        <v>1.5</v>
      </c>
      <c r="BL64" s="2">
        <v>45.43</v>
      </c>
      <c r="BM64" s="2">
        <v>6.36</v>
      </c>
      <c r="BN64" s="2">
        <v>51.79</v>
      </c>
      <c r="BO64" s="2">
        <v>51.79</v>
      </c>
      <c r="BP64" s="2"/>
      <c r="BQ64" s="2" t="s">
        <v>242</v>
      </c>
      <c r="BR64" s="2" t="s">
        <v>243</v>
      </c>
      <c r="BS64" s="1" t="s">
        <v>215</v>
      </c>
      <c r="BT64" s="2"/>
      <c r="BU64" s="2"/>
      <c r="BV64" s="2"/>
      <c r="BW64" s="2"/>
      <c r="BX64" s="2"/>
      <c r="BY64" s="2">
        <v>6082.13</v>
      </c>
      <c r="BZ64" s="2" t="s">
        <v>27</v>
      </c>
      <c r="CA64" s="2"/>
      <c r="CB64" s="2"/>
      <c r="CC64" s="2" t="s">
        <v>241</v>
      </c>
      <c r="CD64" s="2">
        <v>700</v>
      </c>
      <c r="CE64" s="2" t="s">
        <v>221</v>
      </c>
      <c r="CF64" s="2"/>
      <c r="CG64" s="2"/>
      <c r="CH64" s="2"/>
      <c r="CI64" s="2">
        <v>1</v>
      </c>
      <c r="CJ64" s="2" t="s">
        <v>215</v>
      </c>
      <c r="CK64" s="2">
        <v>21</v>
      </c>
      <c r="CL64" s="2" t="s">
        <v>85</v>
      </c>
      <c r="CM64" s="2"/>
    </row>
    <row r="65" spans="1:91">
      <c r="A65" s="2"/>
      <c r="B65" s="2"/>
      <c r="C65" s="2"/>
      <c r="D65" s="2"/>
      <c r="E65" s="2"/>
      <c r="F65" s="1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1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</row>
    <row r="66" spans="1:91">
      <c r="A66" s="1"/>
      <c r="B66" s="1"/>
      <c r="C66" s="1"/>
      <c r="D66" s="1"/>
      <c r="E66" s="1" t="s">
        <v>293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154.78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1464.25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193.47</v>
      </c>
      <c r="BF66" s="1">
        <v>0</v>
      </c>
      <c r="BG66" s="1">
        <v>0</v>
      </c>
      <c r="BH66" s="1"/>
      <c r="BI66" s="1">
        <v>1377</v>
      </c>
      <c r="BJ66" s="1">
        <v>852.9</v>
      </c>
      <c r="BK66" s="1">
        <v>1595.5</v>
      </c>
      <c r="BL66" s="1">
        <v>11622.63</v>
      </c>
      <c r="BM66" s="1">
        <v>1627.16</v>
      </c>
      <c r="BN66" s="1">
        <v>13249.79</v>
      </c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</row>
    <row r="67" spans="1:91">
      <c r="A67" s="2"/>
      <c r="B67" s="2"/>
      <c r="C67" s="2"/>
      <c r="D67" s="2"/>
      <c r="E67" s="2"/>
      <c r="F67" s="1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1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</row>
    <row r="68" spans="1:91">
      <c r="A68" s="2"/>
      <c r="B68" s="2"/>
      <c r="C68" s="2"/>
      <c r="D68" s="2"/>
      <c r="E68" s="2"/>
      <c r="F68" s="1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1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2018-03-01T06:42:41Z</dcterms:created>
  <dcterms:modified xsi:type="dcterms:W3CDTF">2018-03-01T06:42:54Z</dcterms:modified>
</cp:coreProperties>
</file>