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2" i="1" l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<sst xmlns="http://schemas.openxmlformats.org/spreadsheetml/2006/main" count="505" uniqueCount="186">
  <si>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</si>
  <si>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</si>
  <si>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</si>
  <si>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</si>
  <si>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</si>
  <si>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</si>
  <si>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</si>
  <si>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</si>
  <si>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</si>
  <si>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</si>
  <si>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</si>
  <si>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</si>
  <si>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</si>
  <si>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</si>
  <si>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</si>
  <si>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</si>
  <si>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</si>
  <si>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</si>
  <si>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</si>
  <si>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</si>
  <si>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</si>
  <si>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</si>
  <si>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</si>
  <si>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</si>
  <si>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</si>
  <si>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</si>
  <si>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</si>
  <si>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</si>
  <si>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</si>
  <si>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</si>
  <si>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</si>
  <si>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</si>
  <si>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</si>
  <si>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</si>
  <si>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</si>
  <si>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</si>
  <si>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</si>
  <si>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</si>
  <si>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</si>
  <si>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</si>
  <si>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</si>
  <si>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</si>
  <si>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</si>
  <si>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</si>
  <si>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</si>
  <si>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</si>
  <si>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</si>
  <si>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</si>
  <si>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</si>
  <si>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</si>
  <si>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</si>
  <si>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</si>
  <si>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</si>
  <si>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</si>
  <si>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</si>
  <si>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</si>
  <si>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</si>
  <si>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</si>
  <si>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</si>
  <si>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</si>
  <si>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</si>
  <si>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</si>
  <si>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</si>
  <si>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</si>
  <si>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</si>
  <si>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</si>
  <si>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</si>
  <si>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</si>
  <si>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</si>
  <si>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</si>
  <si>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</si>
  <si>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</si>
  <si>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</si>
  <si>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</si>
  <si>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</si>
  <si>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</si>
  <si>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no</t>
  </si>
  <si>
    <t>yes</t>
  </si>
  <si>
    <t>Late linehaul</t>
  </si>
  <si>
    <t>PARCEL</t>
  </si>
  <si>
    <t>CAPET</t>
  </si>
  <si>
    <t>CAPE TOWN</t>
  </si>
  <si>
    <t>Late Linehaul Delayed Beyond Skynet Control</t>
  </si>
  <si>
    <t>NGF</t>
  </si>
  <si>
    <t>MIDRA</t>
  </si>
  <si>
    <t>MIDRAND</t>
  </si>
  <si>
    <t>DURBA</t>
  </si>
  <si>
    <t>DURBAN</t>
  </si>
  <si>
    <t>Appointment required</t>
  </si>
  <si>
    <t>mst</t>
  </si>
  <si>
    <t>ssh</t>
  </si>
  <si>
    <t>POD received from cell 0763378994 M</t>
  </si>
  <si>
    <t>UMHLA</t>
  </si>
  <si>
    <t>UMHLANGA ROCKS</t>
  </si>
  <si>
    <t xml:space="preserve">                                        </t>
  </si>
  <si>
    <t>bem</t>
  </si>
  <si>
    <t>Joseph</t>
  </si>
  <si>
    <t>RD</t>
  </si>
  <si>
    <t>RD2</t>
  </si>
  <si>
    <t>EAST</t>
  </si>
  <si>
    <t>EAST LONDON</t>
  </si>
  <si>
    <t>POD received from cell 0834172191 M</t>
  </si>
  <si>
    <t>PRETORIA</t>
  </si>
  <si>
    <t>JOHAN</t>
  </si>
  <si>
    <t>JOHANNESBURG</t>
  </si>
  <si>
    <t>POD received from cell 0838920848 M</t>
  </si>
  <si>
    <t>VEREE</t>
  </si>
  <si>
    <t>VEREENIGING</t>
  </si>
  <si>
    <t>PETER</t>
  </si>
  <si>
    <t>ALBE2</t>
  </si>
  <si>
    <t>ALBERTON</t>
  </si>
  <si>
    <t>mark</t>
  </si>
  <si>
    <t>Siphokazi</t>
  </si>
  <si>
    <t>RD1</t>
  </si>
  <si>
    <t>POD received from cell 0638501267 M</t>
  </si>
  <si>
    <t>POD received from cell 0744435413 M</t>
  </si>
  <si>
    <t>shaun</t>
  </si>
  <si>
    <t>rd1</t>
  </si>
  <si>
    <t>mel</t>
  </si>
  <si>
    <t>rdd</t>
  </si>
  <si>
    <t>POD received from cell 0745473242 M</t>
  </si>
  <si>
    <t>PORT4</t>
  </si>
  <si>
    <t>PORT SHEPSTONE</t>
  </si>
  <si>
    <t>derick</t>
  </si>
  <si>
    <t>RDD</t>
  </si>
  <si>
    <t>capet</t>
  </si>
  <si>
    <t>RDR</t>
  </si>
  <si>
    <t>1 BOX</t>
  </si>
  <si>
    <t>J17990</t>
  </si>
  <si>
    <t>MOVE ANALYTICS CC -  B &amp; L  PRIONTE</t>
  </si>
  <si>
    <t xml:space="preserve">DEBBIE SLATERY                     </t>
  </si>
  <si>
    <t xml:space="preserve">B AND L STERIPACK                  </t>
  </si>
  <si>
    <t>philwe</t>
  </si>
  <si>
    <t xml:space="preserve">move analytics                     </t>
  </si>
  <si>
    <t xml:space="preserve">b   l steripack                    </t>
  </si>
  <si>
    <t>sugie addu</t>
  </si>
  <si>
    <t>debbie slattery</t>
  </si>
  <si>
    <t>PUME</t>
  </si>
  <si>
    <t xml:space="preserve">B   L  STERTPAK DOIV PRIONTEX      </t>
  </si>
  <si>
    <t xml:space="preserve">DIS CHEM ONCOLOGY                  </t>
  </si>
  <si>
    <t>SUGIE ABBU</t>
  </si>
  <si>
    <t xml:space="preserve">james                         </t>
  </si>
  <si>
    <t xml:space="preserve">ST DOMINICS HOSPITAL               </t>
  </si>
  <si>
    <t>IRSENDA ADAMS</t>
  </si>
  <si>
    <t>lusinda</t>
  </si>
  <si>
    <t xml:space="preserve">ST DOMNINICS HOSPITAL              </t>
  </si>
  <si>
    <t>THERESA W</t>
  </si>
  <si>
    <t xml:space="preserve">MOVE ANALYSTIC                     </t>
  </si>
  <si>
    <t xml:space="preserve">B   L STERIPACK                    </t>
  </si>
  <si>
    <t>SUGIE ADDU</t>
  </si>
  <si>
    <t>DEBBIE SLATTERY</t>
  </si>
  <si>
    <t>philani</t>
  </si>
  <si>
    <t xml:space="preserve">B &amp; L STERIPACK                    </t>
  </si>
  <si>
    <t xml:space="preserve">HIBISCUS HOSPITAL                  </t>
  </si>
  <si>
    <t>S DHUNPERSAD</t>
  </si>
  <si>
    <t>ashllee</t>
  </si>
  <si>
    <t xml:space="preserve">MIDVAAL PRIVATE HOSTPIAL           </t>
  </si>
  <si>
    <t>MIDRAAL PRIVATE HOSPITAL</t>
  </si>
  <si>
    <t>arrie</t>
  </si>
  <si>
    <t xml:space="preserve">BEACON BAY HOSPITAL                </t>
  </si>
  <si>
    <t>SHERWIN R</t>
  </si>
  <si>
    <t>preto</t>
  </si>
  <si>
    <t xml:space="preserve">AKASIA HOSPITAL PHARMACY           </t>
  </si>
  <si>
    <t>lazarus</t>
  </si>
  <si>
    <t xml:space="preserve">PRIONTEX                           </t>
  </si>
  <si>
    <t>MARK KISTEN</t>
  </si>
  <si>
    <t xml:space="preserve">CLINTON PHARAMACY                  </t>
  </si>
  <si>
    <t xml:space="preserve">DEBBIE SLATTERY                    </t>
  </si>
  <si>
    <t xml:space="preserve">B L STERIPACK                      </t>
  </si>
  <si>
    <t xml:space="preserve">RIVEDERSI                          </t>
  </si>
  <si>
    <t>DIANA</t>
  </si>
  <si>
    <t>Carol</t>
  </si>
  <si>
    <t xml:space="preserve">PROINTEX                           </t>
  </si>
  <si>
    <t>SHAMIL</t>
  </si>
  <si>
    <t>TLOU</t>
  </si>
  <si>
    <t>Shamiel</t>
  </si>
  <si>
    <t xml:space="preserve">PRONTEX JHB                        </t>
  </si>
  <si>
    <t>EDGER</t>
  </si>
  <si>
    <t>SYLVIA</t>
  </si>
  <si>
    <t xml:space="preserve">B   L STEIPACK                     </t>
  </si>
  <si>
    <t>pumie</t>
  </si>
  <si>
    <t xml:space="preserve">DEBBIE SLABBERTY                   </t>
  </si>
  <si>
    <t xml:space="preserve">B AND L SERTIPACK                  </t>
  </si>
  <si>
    <t xml:space="preserve">ALTIMATE EVENTS                    </t>
  </si>
  <si>
    <t>ANENE</t>
  </si>
  <si>
    <t>AUGIE ABBU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</si>
</sst>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4"/>
  <sheetViews>
    <sheetView tabSelected="1" workbookViewId="0">
      <selection activeCell="A23" sqref="A23:XFD363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" bestFit="1" customWidth="1"/>
    <col min="15" max="15" width="4.85546875" bestFit="1" customWidth="1"/>
    <col min="16" max="16" width="33.140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64.28515625" bestFit="1" customWidth="1"/>
    <col min="69" max="69" width="31.42578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0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128</v>
      </c>
      <c r="B2" t="s">
        <v>129</v>
      </c>
      <c r="C2" t="s">
        <v>72</v>
      </c>
      <c r="E2" t="str">
        <f>"009939150036"</f>
        <v>009939150036</v>
      </c>
      <c r="F2" s="2">
        <v>43928</v>
      </c>
      <c r="G2">
        <v>202010</v>
      </c>
      <c r="H2" t="s">
        <v>99</v>
      </c>
      <c r="I2" t="s">
        <v>100</v>
      </c>
      <c r="J2" t="s">
        <v>130</v>
      </c>
      <c r="K2" t="s">
        <v>73</v>
      </c>
      <c r="L2" t="s">
        <v>86</v>
      </c>
      <c r="M2" t="s">
        <v>87</v>
      </c>
      <c r="N2" t="s">
        <v>131</v>
      </c>
      <c r="O2" t="s">
        <v>97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9.57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0.2</v>
      </c>
      <c r="BJ2">
        <v>20.3</v>
      </c>
      <c r="BK2">
        <v>21</v>
      </c>
      <c r="BL2">
        <v>110.29</v>
      </c>
      <c r="BM2">
        <v>16.54</v>
      </c>
      <c r="BN2">
        <v>126.83</v>
      </c>
      <c r="BO2">
        <v>126.83</v>
      </c>
      <c r="BS2" s="2">
        <v>43936</v>
      </c>
      <c r="BT2" s="3">
        <v>0.48749999999999999</v>
      </c>
      <c r="BU2" t="s">
        <v>132</v>
      </c>
      <c r="BV2" t="s">
        <v>76</v>
      </c>
      <c r="BW2" t="s">
        <v>78</v>
      </c>
      <c r="BX2" t="s">
        <v>90</v>
      </c>
      <c r="BY2">
        <v>103467.62</v>
      </c>
      <c r="CA2" t="s">
        <v>115</v>
      </c>
      <c r="CC2" t="s">
        <v>87</v>
      </c>
      <c r="CD2">
        <v>4001</v>
      </c>
      <c r="CE2" t="s">
        <v>79</v>
      </c>
      <c r="CF2" s="2">
        <v>43937</v>
      </c>
      <c r="CI2">
        <v>1</v>
      </c>
      <c r="CJ2">
        <v>6</v>
      </c>
      <c r="CK2" t="s">
        <v>124</v>
      </c>
      <c r="CL2" t="s">
        <v>76</v>
      </c>
    </row>
    <row r="3" spans="1:92" x14ac:dyDescent="0.25">
      <c r="A3" t="s">
        <v>128</v>
      </c>
      <c r="B3" t="s">
        <v>129</v>
      </c>
      <c r="C3" t="s">
        <v>72</v>
      </c>
      <c r="E3" t="str">
        <f>"009939150038"</f>
        <v>009939150038</v>
      </c>
      <c r="F3" s="2">
        <v>43922</v>
      </c>
      <c r="G3">
        <v>202010</v>
      </c>
      <c r="H3" t="s">
        <v>99</v>
      </c>
      <c r="I3" t="s">
        <v>100</v>
      </c>
      <c r="J3" t="s">
        <v>133</v>
      </c>
      <c r="K3" t="s">
        <v>73</v>
      </c>
      <c r="L3" t="s">
        <v>92</v>
      </c>
      <c r="M3" t="s">
        <v>93</v>
      </c>
      <c r="N3" t="s">
        <v>134</v>
      </c>
      <c r="O3" t="s">
        <v>97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15.31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9</v>
      </c>
      <c r="BJ3">
        <v>40.799999999999997</v>
      </c>
      <c r="BK3">
        <v>41</v>
      </c>
      <c r="BL3">
        <v>173.43</v>
      </c>
      <c r="BM3">
        <v>26.01</v>
      </c>
      <c r="BN3">
        <v>199.44</v>
      </c>
      <c r="BO3">
        <v>199.44</v>
      </c>
      <c r="BQ3" t="s">
        <v>135</v>
      </c>
      <c r="BR3" t="s">
        <v>136</v>
      </c>
      <c r="BS3" s="2">
        <v>43929</v>
      </c>
      <c r="BT3" s="3">
        <v>0.41666666666666669</v>
      </c>
      <c r="BU3" t="s">
        <v>137</v>
      </c>
      <c r="BV3" t="s">
        <v>76</v>
      </c>
      <c r="BW3" t="s">
        <v>88</v>
      </c>
      <c r="BX3" t="s">
        <v>89</v>
      </c>
      <c r="BY3">
        <v>204134.39999999999</v>
      </c>
      <c r="CC3" t="s">
        <v>93</v>
      </c>
      <c r="CD3">
        <v>4300</v>
      </c>
      <c r="CE3" t="s">
        <v>79</v>
      </c>
      <c r="CF3" s="2">
        <v>43935</v>
      </c>
      <c r="CI3">
        <v>1</v>
      </c>
      <c r="CJ3">
        <v>5</v>
      </c>
      <c r="CK3" t="s">
        <v>124</v>
      </c>
      <c r="CL3" t="s">
        <v>76</v>
      </c>
    </row>
    <row r="4" spans="1:92" x14ac:dyDescent="0.25">
      <c r="A4" t="s">
        <v>128</v>
      </c>
      <c r="B4" t="s">
        <v>129</v>
      </c>
      <c r="C4" t="s">
        <v>72</v>
      </c>
      <c r="E4" t="str">
        <f>"009939771041"</f>
        <v>009939771041</v>
      </c>
      <c r="F4" s="2">
        <v>43923</v>
      </c>
      <c r="G4">
        <v>202010</v>
      </c>
      <c r="H4" t="s">
        <v>92</v>
      </c>
      <c r="I4" t="s">
        <v>93</v>
      </c>
      <c r="J4" t="s">
        <v>138</v>
      </c>
      <c r="K4" t="s">
        <v>73</v>
      </c>
      <c r="L4" t="s">
        <v>84</v>
      </c>
      <c r="M4" t="s">
        <v>85</v>
      </c>
      <c r="N4" t="s">
        <v>139</v>
      </c>
      <c r="O4" t="s">
        <v>97</v>
      </c>
      <c r="P4" t="str">
        <f>"SUGIE ABBUI                   "</f>
        <v xml:space="preserve">SUGIE ABBUI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7.85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91.35</v>
      </c>
      <c r="BM4">
        <v>13.7</v>
      </c>
      <c r="BN4">
        <v>105.05</v>
      </c>
      <c r="BO4">
        <v>105.05</v>
      </c>
      <c r="BR4" t="s">
        <v>140</v>
      </c>
      <c r="BS4" s="2">
        <v>43927</v>
      </c>
      <c r="BT4" s="3">
        <v>0.54861111111111105</v>
      </c>
      <c r="BU4" t="s">
        <v>141</v>
      </c>
      <c r="BV4" t="s">
        <v>76</v>
      </c>
      <c r="BW4" t="s">
        <v>78</v>
      </c>
      <c r="BX4" t="s">
        <v>95</v>
      </c>
      <c r="BY4">
        <v>1200</v>
      </c>
      <c r="CA4" t="s">
        <v>94</v>
      </c>
      <c r="CC4" t="s">
        <v>85</v>
      </c>
      <c r="CD4">
        <v>1682</v>
      </c>
      <c r="CE4" t="s">
        <v>79</v>
      </c>
      <c r="CF4" s="2">
        <v>43928</v>
      </c>
      <c r="CI4">
        <v>1</v>
      </c>
      <c r="CJ4">
        <v>2</v>
      </c>
      <c r="CK4" t="s">
        <v>119</v>
      </c>
      <c r="CL4" t="s">
        <v>76</v>
      </c>
    </row>
    <row r="5" spans="1:92" x14ac:dyDescent="0.25">
      <c r="A5" t="s">
        <v>128</v>
      </c>
      <c r="B5" t="s">
        <v>129</v>
      </c>
      <c r="C5" t="s">
        <v>72</v>
      </c>
      <c r="E5" t="str">
        <f>"009939771042"</f>
        <v>009939771042</v>
      </c>
      <c r="F5" s="2">
        <v>43923</v>
      </c>
      <c r="G5">
        <v>202010</v>
      </c>
      <c r="H5" t="s">
        <v>92</v>
      </c>
      <c r="I5" t="s">
        <v>93</v>
      </c>
      <c r="J5" t="s">
        <v>138</v>
      </c>
      <c r="K5" t="s">
        <v>73</v>
      </c>
      <c r="L5" t="s">
        <v>99</v>
      </c>
      <c r="M5" t="s">
        <v>100</v>
      </c>
      <c r="N5" t="s">
        <v>142</v>
      </c>
      <c r="O5" t="s">
        <v>97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12.34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2</v>
      </c>
      <c r="BI5">
        <v>38.700000000000003</v>
      </c>
      <c r="BJ5">
        <v>40.9</v>
      </c>
      <c r="BK5">
        <v>41</v>
      </c>
      <c r="BL5">
        <v>140.69999999999999</v>
      </c>
      <c r="BM5">
        <v>21.11</v>
      </c>
      <c r="BN5">
        <v>161.81</v>
      </c>
      <c r="BO5">
        <v>161.81</v>
      </c>
      <c r="BQ5" t="s">
        <v>143</v>
      </c>
      <c r="BR5" t="s">
        <v>140</v>
      </c>
      <c r="BS5" s="2">
        <v>43927</v>
      </c>
      <c r="BT5" s="3">
        <v>0.55347222222222225</v>
      </c>
      <c r="BU5" t="s">
        <v>144</v>
      </c>
      <c r="BV5" t="s">
        <v>77</v>
      </c>
      <c r="BY5">
        <v>204489.06</v>
      </c>
      <c r="CA5" t="s">
        <v>101</v>
      </c>
      <c r="CC5" t="s">
        <v>100</v>
      </c>
      <c r="CD5">
        <v>5201</v>
      </c>
      <c r="CE5" t="s">
        <v>79</v>
      </c>
      <c r="CF5" s="2">
        <v>43927</v>
      </c>
      <c r="CI5">
        <v>2</v>
      </c>
      <c r="CJ5">
        <v>2</v>
      </c>
      <c r="CK5" t="s">
        <v>113</v>
      </c>
      <c r="CL5" t="s">
        <v>76</v>
      </c>
    </row>
    <row r="6" spans="1:92" x14ac:dyDescent="0.25">
      <c r="A6" t="s">
        <v>128</v>
      </c>
      <c r="B6" t="s">
        <v>129</v>
      </c>
      <c r="C6" t="s">
        <v>72</v>
      </c>
      <c r="E6" t="str">
        <f>"009939771045"</f>
        <v>009939771045</v>
      </c>
      <c r="F6" s="2">
        <v>43930</v>
      </c>
      <c r="G6">
        <v>202010</v>
      </c>
      <c r="H6" t="s">
        <v>92</v>
      </c>
      <c r="I6" t="s">
        <v>93</v>
      </c>
      <c r="J6" t="s">
        <v>138</v>
      </c>
      <c r="K6" t="s">
        <v>73</v>
      </c>
      <c r="L6" t="s">
        <v>99</v>
      </c>
      <c r="M6" t="s">
        <v>100</v>
      </c>
      <c r="N6" t="s">
        <v>145</v>
      </c>
      <c r="O6" t="s">
        <v>97</v>
      </c>
      <c r="P6" t="str">
        <f>"SUGIE ABBUI                   "</f>
        <v xml:space="preserve">SUGIE ABBUI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7.62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13.4</v>
      </c>
      <c r="BJ6">
        <v>21.6</v>
      </c>
      <c r="BK6">
        <v>22</v>
      </c>
      <c r="BL6">
        <v>88.86</v>
      </c>
      <c r="BM6">
        <v>13.33</v>
      </c>
      <c r="BN6">
        <v>102.19</v>
      </c>
      <c r="BO6">
        <v>102.19</v>
      </c>
      <c r="BQ6" t="s">
        <v>146</v>
      </c>
      <c r="BR6" t="s">
        <v>140</v>
      </c>
      <c r="BS6" s="2">
        <v>43938</v>
      </c>
      <c r="BT6" s="3">
        <v>0.47291666666666665</v>
      </c>
      <c r="BU6" t="s">
        <v>96</v>
      </c>
      <c r="BV6" t="s">
        <v>76</v>
      </c>
      <c r="BW6" t="s">
        <v>82</v>
      </c>
      <c r="BX6" t="s">
        <v>118</v>
      </c>
      <c r="BY6">
        <v>107895.87</v>
      </c>
      <c r="CA6" t="s">
        <v>101</v>
      </c>
      <c r="CC6" t="s">
        <v>100</v>
      </c>
      <c r="CD6">
        <v>5213</v>
      </c>
      <c r="CE6" t="s">
        <v>79</v>
      </c>
      <c r="CF6" s="2">
        <v>43945</v>
      </c>
      <c r="CI6">
        <v>2</v>
      </c>
      <c r="CJ6">
        <v>6</v>
      </c>
      <c r="CK6" t="s">
        <v>113</v>
      </c>
      <c r="CL6" t="s">
        <v>76</v>
      </c>
    </row>
    <row r="7" spans="1:92" x14ac:dyDescent="0.25">
      <c r="A7" t="s">
        <v>128</v>
      </c>
      <c r="B7" t="s">
        <v>129</v>
      </c>
      <c r="C7" t="s">
        <v>72</v>
      </c>
      <c r="E7" t="str">
        <f>"009939150037"</f>
        <v>009939150037</v>
      </c>
      <c r="F7" s="2">
        <v>43924</v>
      </c>
      <c r="G7">
        <v>202010</v>
      </c>
      <c r="H7" t="s">
        <v>99</v>
      </c>
      <c r="I7" t="s">
        <v>100</v>
      </c>
      <c r="J7" t="s">
        <v>147</v>
      </c>
      <c r="K7" t="s">
        <v>73</v>
      </c>
      <c r="L7" t="s">
        <v>86</v>
      </c>
      <c r="M7" t="s">
        <v>87</v>
      </c>
      <c r="N7" t="s">
        <v>148</v>
      </c>
      <c r="O7" t="s">
        <v>97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9.57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3</v>
      </c>
      <c r="BJ7">
        <v>20.3</v>
      </c>
      <c r="BK7">
        <v>21</v>
      </c>
      <c r="BL7">
        <v>110.29</v>
      </c>
      <c r="BM7">
        <v>16.54</v>
      </c>
      <c r="BN7">
        <v>126.83</v>
      </c>
      <c r="BO7">
        <v>126.83</v>
      </c>
      <c r="BQ7" t="s">
        <v>149</v>
      </c>
      <c r="BR7" t="s">
        <v>150</v>
      </c>
      <c r="BS7" s="2">
        <v>43930</v>
      </c>
      <c r="BT7" s="3">
        <v>0.39583333333333331</v>
      </c>
      <c r="BU7" t="s">
        <v>151</v>
      </c>
      <c r="BV7" t="s">
        <v>76</v>
      </c>
      <c r="BW7" t="s">
        <v>78</v>
      </c>
      <c r="BX7" t="s">
        <v>90</v>
      </c>
      <c r="BY7">
        <v>101250</v>
      </c>
      <c r="CC7" t="s">
        <v>87</v>
      </c>
      <c r="CD7">
        <v>4001</v>
      </c>
      <c r="CF7" s="2">
        <v>43935</v>
      </c>
      <c r="CI7">
        <v>1</v>
      </c>
      <c r="CJ7">
        <v>4</v>
      </c>
      <c r="CK7" t="s">
        <v>124</v>
      </c>
      <c r="CL7" t="s">
        <v>76</v>
      </c>
    </row>
    <row r="8" spans="1:92" x14ac:dyDescent="0.25">
      <c r="A8" t="s">
        <v>128</v>
      </c>
      <c r="B8" t="s">
        <v>129</v>
      </c>
      <c r="C8" t="s">
        <v>72</v>
      </c>
      <c r="E8" t="str">
        <f>"009939501597"</f>
        <v>009939501597</v>
      </c>
      <c r="F8" s="2">
        <v>43928</v>
      </c>
      <c r="G8">
        <v>202010</v>
      </c>
      <c r="H8" t="s">
        <v>86</v>
      </c>
      <c r="I8" t="s">
        <v>87</v>
      </c>
      <c r="J8" t="s">
        <v>152</v>
      </c>
      <c r="K8" t="s">
        <v>73</v>
      </c>
      <c r="L8" t="s">
        <v>121</v>
      </c>
      <c r="M8" t="s">
        <v>122</v>
      </c>
      <c r="N8" t="s">
        <v>153</v>
      </c>
      <c r="O8" t="s">
        <v>97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8.31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11.5</v>
      </c>
      <c r="BJ8">
        <v>19.2</v>
      </c>
      <c r="BK8">
        <v>20</v>
      </c>
      <c r="BL8">
        <v>96.42</v>
      </c>
      <c r="BM8">
        <v>14.46</v>
      </c>
      <c r="BN8">
        <v>110.88</v>
      </c>
      <c r="BO8">
        <v>110.88</v>
      </c>
      <c r="BR8" t="s">
        <v>154</v>
      </c>
      <c r="BS8" s="2">
        <v>43929</v>
      </c>
      <c r="BT8" s="3">
        <v>0.5625</v>
      </c>
      <c r="BU8" t="s">
        <v>155</v>
      </c>
      <c r="BV8" t="s">
        <v>77</v>
      </c>
      <c r="BY8">
        <v>96000</v>
      </c>
      <c r="CA8" t="s">
        <v>120</v>
      </c>
      <c r="CC8" t="s">
        <v>122</v>
      </c>
      <c r="CD8">
        <v>4240</v>
      </c>
      <c r="CE8" t="s">
        <v>79</v>
      </c>
      <c r="CF8" s="2">
        <v>43935</v>
      </c>
      <c r="CI8">
        <v>2</v>
      </c>
      <c r="CJ8">
        <v>1</v>
      </c>
      <c r="CK8" t="s">
        <v>126</v>
      </c>
      <c r="CL8" t="s">
        <v>76</v>
      </c>
    </row>
    <row r="9" spans="1:92" x14ac:dyDescent="0.25">
      <c r="A9" t="s">
        <v>128</v>
      </c>
      <c r="B9" t="s">
        <v>129</v>
      </c>
      <c r="C9" t="s">
        <v>72</v>
      </c>
      <c r="E9" t="str">
        <f>"009939771046"</f>
        <v>009939771046</v>
      </c>
      <c r="F9" s="2">
        <v>43930</v>
      </c>
      <c r="G9">
        <v>202010</v>
      </c>
      <c r="H9" t="s">
        <v>92</v>
      </c>
      <c r="I9" t="s">
        <v>93</v>
      </c>
      <c r="J9" t="s">
        <v>138</v>
      </c>
      <c r="K9" t="s">
        <v>73</v>
      </c>
      <c r="L9" t="s">
        <v>106</v>
      </c>
      <c r="M9" t="s">
        <v>107</v>
      </c>
      <c r="N9" t="s">
        <v>156</v>
      </c>
      <c r="O9" t="s">
        <v>97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5.89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13.1</v>
      </c>
      <c r="BJ9">
        <v>14.9</v>
      </c>
      <c r="BK9">
        <v>15</v>
      </c>
      <c r="BL9">
        <v>69.77</v>
      </c>
      <c r="BM9">
        <v>10.47</v>
      </c>
      <c r="BN9">
        <v>80.239999999999995</v>
      </c>
      <c r="BO9">
        <v>80.239999999999995</v>
      </c>
      <c r="BQ9" t="s">
        <v>157</v>
      </c>
      <c r="BR9" t="s">
        <v>140</v>
      </c>
      <c r="BS9" s="2">
        <v>43935</v>
      </c>
      <c r="BT9" s="3">
        <v>0.41666666666666669</v>
      </c>
      <c r="BU9" t="s">
        <v>158</v>
      </c>
      <c r="BV9" t="s">
        <v>77</v>
      </c>
      <c r="BY9">
        <v>101749.83</v>
      </c>
      <c r="CC9" t="s">
        <v>107</v>
      </c>
      <c r="CD9">
        <v>1930</v>
      </c>
      <c r="CE9" t="s">
        <v>79</v>
      </c>
      <c r="CF9" s="2">
        <v>43936</v>
      </c>
      <c r="CI9">
        <v>2</v>
      </c>
      <c r="CJ9">
        <v>3</v>
      </c>
      <c r="CK9" t="s">
        <v>113</v>
      </c>
      <c r="CL9" t="s">
        <v>76</v>
      </c>
    </row>
    <row r="10" spans="1:92" x14ac:dyDescent="0.25">
      <c r="A10" t="s">
        <v>128</v>
      </c>
      <c r="B10" t="s">
        <v>129</v>
      </c>
      <c r="C10" t="s">
        <v>72</v>
      </c>
      <c r="E10" t="str">
        <f>"009939771044"</f>
        <v>009939771044</v>
      </c>
      <c r="F10" s="2">
        <v>43930</v>
      </c>
      <c r="G10">
        <v>202010</v>
      </c>
      <c r="H10" t="s">
        <v>92</v>
      </c>
      <c r="I10" t="s">
        <v>93</v>
      </c>
      <c r="J10" t="s">
        <v>138</v>
      </c>
      <c r="K10" t="s">
        <v>73</v>
      </c>
      <c r="L10" t="s">
        <v>99</v>
      </c>
      <c r="M10" t="s">
        <v>100</v>
      </c>
      <c r="N10" t="s">
        <v>159</v>
      </c>
      <c r="O10" t="s">
        <v>97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5.89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0.9</v>
      </c>
      <c r="BJ10">
        <v>7.1</v>
      </c>
      <c r="BK10">
        <v>7</v>
      </c>
      <c r="BL10">
        <v>69.77</v>
      </c>
      <c r="BM10">
        <v>10.47</v>
      </c>
      <c r="BN10">
        <v>80.239999999999995</v>
      </c>
      <c r="BO10">
        <v>80.239999999999995</v>
      </c>
      <c r="BQ10" t="s">
        <v>160</v>
      </c>
      <c r="BR10" t="s">
        <v>140</v>
      </c>
      <c r="BS10" s="2">
        <v>43938</v>
      </c>
      <c r="BT10" s="3">
        <v>0.51944444444444449</v>
      </c>
      <c r="BU10" t="s">
        <v>112</v>
      </c>
      <c r="BV10" t="s">
        <v>76</v>
      </c>
      <c r="BW10" t="s">
        <v>82</v>
      </c>
      <c r="BX10" t="s">
        <v>118</v>
      </c>
      <c r="BY10">
        <v>34868.74</v>
      </c>
      <c r="CA10" t="s">
        <v>105</v>
      </c>
      <c r="CC10" t="s">
        <v>100</v>
      </c>
      <c r="CD10">
        <v>5205</v>
      </c>
      <c r="CE10" t="s">
        <v>79</v>
      </c>
      <c r="CF10" s="2">
        <v>43945</v>
      </c>
      <c r="CI10">
        <v>2</v>
      </c>
      <c r="CJ10">
        <v>6</v>
      </c>
      <c r="CK10" t="s">
        <v>113</v>
      </c>
      <c r="CL10" t="s">
        <v>76</v>
      </c>
    </row>
    <row r="11" spans="1:92" x14ac:dyDescent="0.25">
      <c r="A11" t="s">
        <v>128</v>
      </c>
      <c r="B11" t="s">
        <v>129</v>
      </c>
      <c r="C11" t="s">
        <v>72</v>
      </c>
      <c r="E11" t="str">
        <f>"009939771047"</f>
        <v>009939771047</v>
      </c>
      <c r="F11" s="2">
        <v>43935</v>
      </c>
      <c r="G11">
        <v>202010</v>
      </c>
      <c r="H11" t="s">
        <v>92</v>
      </c>
      <c r="I11" t="s">
        <v>93</v>
      </c>
      <c r="J11" t="s">
        <v>138</v>
      </c>
      <c r="K11" t="s">
        <v>73</v>
      </c>
      <c r="L11" t="s">
        <v>161</v>
      </c>
      <c r="M11" t="s">
        <v>102</v>
      </c>
      <c r="N11" t="s">
        <v>162</v>
      </c>
      <c r="O11" t="s">
        <v>97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5.89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7.5</v>
      </c>
      <c r="BJ11">
        <v>6.5</v>
      </c>
      <c r="BK11">
        <v>7</v>
      </c>
      <c r="BL11">
        <v>69.77</v>
      </c>
      <c r="BM11">
        <v>10.47</v>
      </c>
      <c r="BN11">
        <v>80.239999999999995</v>
      </c>
      <c r="BO11">
        <v>80.239999999999995</v>
      </c>
      <c r="BR11" t="s">
        <v>140</v>
      </c>
      <c r="BS11" s="2">
        <v>43936</v>
      </c>
      <c r="BT11" s="3">
        <v>0.58680555555555558</v>
      </c>
      <c r="BU11" t="s">
        <v>163</v>
      </c>
      <c r="BV11" t="s">
        <v>77</v>
      </c>
      <c r="BY11">
        <v>37593.660000000003</v>
      </c>
      <c r="CC11" t="s">
        <v>102</v>
      </c>
      <c r="CD11">
        <v>182</v>
      </c>
      <c r="CE11" t="s">
        <v>79</v>
      </c>
      <c r="CI11">
        <v>0</v>
      </c>
      <c r="CJ11">
        <v>0</v>
      </c>
      <c r="CK11" t="s">
        <v>113</v>
      </c>
      <c r="CL11" t="s">
        <v>76</v>
      </c>
    </row>
    <row r="12" spans="1:92" x14ac:dyDescent="0.25">
      <c r="A12" t="s">
        <v>128</v>
      </c>
      <c r="B12" t="s">
        <v>129</v>
      </c>
      <c r="C12" t="s">
        <v>72</v>
      </c>
      <c r="E12" t="str">
        <f>"009939769979"</f>
        <v>009939769979</v>
      </c>
      <c r="F12" s="2">
        <v>43930</v>
      </c>
      <c r="G12">
        <v>202010</v>
      </c>
      <c r="H12" t="s">
        <v>84</v>
      </c>
      <c r="I12" t="s">
        <v>85</v>
      </c>
      <c r="J12" t="s">
        <v>164</v>
      </c>
      <c r="K12" t="s">
        <v>73</v>
      </c>
      <c r="L12" t="s">
        <v>92</v>
      </c>
      <c r="M12" t="s">
        <v>93</v>
      </c>
      <c r="N12" t="s">
        <v>164</v>
      </c>
      <c r="O12" t="s">
        <v>97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5.89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0.7</v>
      </c>
      <c r="BJ12">
        <v>5.0999999999999996</v>
      </c>
      <c r="BK12">
        <v>6</v>
      </c>
      <c r="BL12">
        <v>69.77</v>
      </c>
      <c r="BM12">
        <v>10.47</v>
      </c>
      <c r="BN12">
        <v>80.239999999999995</v>
      </c>
      <c r="BO12">
        <v>80.239999999999995</v>
      </c>
      <c r="BQ12" t="s">
        <v>165</v>
      </c>
      <c r="BR12" t="s">
        <v>108</v>
      </c>
      <c r="BS12" s="2">
        <v>43935</v>
      </c>
      <c r="BT12" s="3">
        <v>0.375</v>
      </c>
      <c r="BU12" t="s">
        <v>111</v>
      </c>
      <c r="BV12" t="s">
        <v>77</v>
      </c>
      <c r="BY12">
        <v>25611.48</v>
      </c>
      <c r="CA12" t="s">
        <v>115</v>
      </c>
      <c r="CC12" t="s">
        <v>93</v>
      </c>
      <c r="CD12">
        <v>4300</v>
      </c>
      <c r="CE12" t="s">
        <v>79</v>
      </c>
      <c r="CF12" s="2">
        <v>43936</v>
      </c>
      <c r="CI12">
        <v>1</v>
      </c>
      <c r="CJ12">
        <v>3</v>
      </c>
      <c r="CK12" t="s">
        <v>117</v>
      </c>
      <c r="CL12" t="s">
        <v>76</v>
      </c>
    </row>
    <row r="13" spans="1:92" x14ac:dyDescent="0.25">
      <c r="A13" t="s">
        <v>128</v>
      </c>
      <c r="B13" t="s">
        <v>129</v>
      </c>
      <c r="C13" t="s">
        <v>72</v>
      </c>
      <c r="E13" t="str">
        <f>"009939771048"</f>
        <v>009939771048</v>
      </c>
      <c r="F13" s="2">
        <v>43936</v>
      </c>
      <c r="G13">
        <v>202010</v>
      </c>
      <c r="H13" t="s">
        <v>92</v>
      </c>
      <c r="I13" t="s">
        <v>93</v>
      </c>
      <c r="J13" t="s">
        <v>138</v>
      </c>
      <c r="K13" t="s">
        <v>73</v>
      </c>
      <c r="L13" t="s">
        <v>109</v>
      </c>
      <c r="M13" t="s">
        <v>110</v>
      </c>
      <c r="N13" t="s">
        <v>166</v>
      </c>
      <c r="O13" t="s">
        <v>97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7.85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8</v>
      </c>
      <c r="BJ13">
        <v>6.5</v>
      </c>
      <c r="BK13">
        <v>8</v>
      </c>
      <c r="BL13">
        <v>91.35</v>
      </c>
      <c r="BM13">
        <v>13.7</v>
      </c>
      <c r="BN13">
        <v>105.05</v>
      </c>
      <c r="BO13">
        <v>105.05</v>
      </c>
      <c r="BR13" t="s">
        <v>140</v>
      </c>
      <c r="BS13" s="2">
        <v>43937</v>
      </c>
      <c r="BT13" s="3">
        <v>0.3520833333333333</v>
      </c>
      <c r="BU13" t="s">
        <v>123</v>
      </c>
      <c r="BV13" t="s">
        <v>77</v>
      </c>
      <c r="BY13">
        <v>32550</v>
      </c>
      <c r="CC13" t="s">
        <v>110</v>
      </c>
      <c r="CD13">
        <v>1449</v>
      </c>
      <c r="CE13" t="s">
        <v>79</v>
      </c>
      <c r="CI13">
        <v>1</v>
      </c>
      <c r="CJ13">
        <v>1</v>
      </c>
      <c r="CK13" t="s">
        <v>119</v>
      </c>
      <c r="CL13" t="s">
        <v>76</v>
      </c>
    </row>
    <row r="14" spans="1:92" x14ac:dyDescent="0.25">
      <c r="A14" t="s">
        <v>128</v>
      </c>
      <c r="B14" t="s">
        <v>129</v>
      </c>
      <c r="C14" t="s">
        <v>72</v>
      </c>
      <c r="E14" t="str">
        <f>"009939150035"</f>
        <v>009939150035</v>
      </c>
      <c r="F14" s="2">
        <v>43937</v>
      </c>
      <c r="G14">
        <v>202010</v>
      </c>
      <c r="H14" t="s">
        <v>99</v>
      </c>
      <c r="I14" t="s">
        <v>100</v>
      </c>
      <c r="J14" t="s">
        <v>167</v>
      </c>
      <c r="K14" t="s">
        <v>73</v>
      </c>
      <c r="L14" t="s">
        <v>86</v>
      </c>
      <c r="M14" t="s">
        <v>87</v>
      </c>
      <c r="N14" t="s">
        <v>168</v>
      </c>
      <c r="O14" t="s">
        <v>97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9.57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6.5</v>
      </c>
      <c r="BJ14">
        <v>20.3</v>
      </c>
      <c r="BK14">
        <v>21</v>
      </c>
      <c r="BL14">
        <v>110.29</v>
      </c>
      <c r="BM14">
        <v>16.54</v>
      </c>
      <c r="BN14">
        <v>126.83</v>
      </c>
      <c r="BO14">
        <v>126.83</v>
      </c>
      <c r="BQ14" t="s">
        <v>149</v>
      </c>
      <c r="BR14" t="s">
        <v>150</v>
      </c>
      <c r="BS14" s="2">
        <v>43949</v>
      </c>
      <c r="BT14" s="3">
        <v>0.55277777777777781</v>
      </c>
      <c r="BU14" t="s">
        <v>116</v>
      </c>
      <c r="BV14" t="s">
        <v>76</v>
      </c>
      <c r="BW14" t="s">
        <v>78</v>
      </c>
      <c r="BX14" t="s">
        <v>90</v>
      </c>
      <c r="BY14">
        <v>115214.02</v>
      </c>
      <c r="CA14" t="s">
        <v>115</v>
      </c>
      <c r="CC14" t="s">
        <v>87</v>
      </c>
      <c r="CD14">
        <v>4001</v>
      </c>
      <c r="CE14" t="s">
        <v>127</v>
      </c>
      <c r="CF14" s="2">
        <v>43950</v>
      </c>
      <c r="CI14">
        <v>1</v>
      </c>
      <c r="CJ14">
        <v>8</v>
      </c>
      <c r="CK14" t="s">
        <v>124</v>
      </c>
      <c r="CL14" t="s">
        <v>76</v>
      </c>
    </row>
    <row r="15" spans="1:92" x14ac:dyDescent="0.25">
      <c r="A15" t="s">
        <v>128</v>
      </c>
      <c r="B15" t="s">
        <v>129</v>
      </c>
      <c r="C15" t="s">
        <v>72</v>
      </c>
      <c r="E15" t="str">
        <f>"009939771052"</f>
        <v>009939771052</v>
      </c>
      <c r="F15" s="2">
        <v>43941</v>
      </c>
      <c r="G15">
        <v>202010</v>
      </c>
      <c r="H15" t="s">
        <v>92</v>
      </c>
      <c r="I15" t="s">
        <v>93</v>
      </c>
      <c r="J15" t="s">
        <v>138</v>
      </c>
      <c r="K15" t="s">
        <v>73</v>
      </c>
      <c r="L15" t="s">
        <v>125</v>
      </c>
      <c r="M15" t="s">
        <v>81</v>
      </c>
      <c r="N15" t="s">
        <v>169</v>
      </c>
      <c r="O15" t="s">
        <v>97</v>
      </c>
      <c r="P15" t="str">
        <f>"SUGIE ABBUI                   "</f>
        <v xml:space="preserve">SUGIE ABBUI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16.28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4</v>
      </c>
      <c r="BI15">
        <v>36</v>
      </c>
      <c r="BJ15">
        <v>3.9</v>
      </c>
      <c r="BK15">
        <v>36</v>
      </c>
      <c r="BL15">
        <v>184.06</v>
      </c>
      <c r="BM15">
        <v>27.61</v>
      </c>
      <c r="BN15">
        <v>211.67</v>
      </c>
      <c r="BO15">
        <v>211.67</v>
      </c>
      <c r="BQ15" t="s">
        <v>170</v>
      </c>
      <c r="BR15" t="s">
        <v>140</v>
      </c>
      <c r="BS15" s="2">
        <v>43945</v>
      </c>
      <c r="BT15" s="3">
        <v>0.36041666666666666</v>
      </c>
      <c r="BU15" t="s">
        <v>171</v>
      </c>
      <c r="BV15" t="s">
        <v>76</v>
      </c>
      <c r="BW15" t="s">
        <v>82</v>
      </c>
      <c r="BX15" t="s">
        <v>83</v>
      </c>
      <c r="BY15">
        <v>4860</v>
      </c>
      <c r="CA15" t="s">
        <v>91</v>
      </c>
      <c r="CC15" t="s">
        <v>81</v>
      </c>
      <c r="CD15">
        <v>8000</v>
      </c>
      <c r="CE15" t="s">
        <v>79</v>
      </c>
      <c r="CF15" s="2">
        <v>43949</v>
      </c>
      <c r="CI15">
        <v>3</v>
      </c>
      <c r="CJ15">
        <v>4</v>
      </c>
      <c r="CK15" t="s">
        <v>98</v>
      </c>
      <c r="CL15" t="s">
        <v>76</v>
      </c>
    </row>
    <row r="16" spans="1:92" x14ac:dyDescent="0.25">
      <c r="A16" t="s">
        <v>128</v>
      </c>
      <c r="B16" t="s">
        <v>129</v>
      </c>
      <c r="C16" t="s">
        <v>72</v>
      </c>
      <c r="E16" t="str">
        <f>"009939769981"</f>
        <v>009939769981</v>
      </c>
      <c r="F16" s="2">
        <v>43938</v>
      </c>
      <c r="G16">
        <v>202010</v>
      </c>
      <c r="H16" t="s">
        <v>84</v>
      </c>
      <c r="I16" t="s">
        <v>85</v>
      </c>
      <c r="J16" t="s">
        <v>164</v>
      </c>
      <c r="K16" t="s">
        <v>73</v>
      </c>
      <c r="L16" t="s">
        <v>80</v>
      </c>
      <c r="M16" t="s">
        <v>81</v>
      </c>
      <c r="N16" t="s">
        <v>172</v>
      </c>
      <c r="O16" t="s">
        <v>74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16.739999999999998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2.2999999999999998</v>
      </c>
      <c r="BJ16">
        <v>8</v>
      </c>
      <c r="BK16">
        <v>8</v>
      </c>
      <c r="BL16">
        <v>184.13</v>
      </c>
      <c r="BM16">
        <v>27.62</v>
      </c>
      <c r="BN16">
        <v>211.75</v>
      </c>
      <c r="BO16">
        <v>211.75</v>
      </c>
      <c r="BQ16" t="s">
        <v>173</v>
      </c>
      <c r="BR16" t="s">
        <v>174</v>
      </c>
      <c r="BS16" s="2">
        <v>43941</v>
      </c>
      <c r="BT16" s="3">
        <v>0.38472222222222219</v>
      </c>
      <c r="BU16" t="s">
        <v>175</v>
      </c>
      <c r="BV16" t="s">
        <v>77</v>
      </c>
      <c r="BY16">
        <v>39770.379999999997</v>
      </c>
      <c r="BZ16" t="s">
        <v>27</v>
      </c>
      <c r="CA16" t="s">
        <v>114</v>
      </c>
      <c r="CC16" t="s">
        <v>81</v>
      </c>
      <c r="CD16">
        <v>7800</v>
      </c>
      <c r="CE16" t="s">
        <v>79</v>
      </c>
      <c r="CF16" s="2">
        <v>43942</v>
      </c>
      <c r="CI16">
        <v>1</v>
      </c>
      <c r="CJ16">
        <v>1</v>
      </c>
      <c r="CK16">
        <v>21</v>
      </c>
      <c r="CL16" t="s">
        <v>76</v>
      </c>
    </row>
    <row r="17" spans="1:90" x14ac:dyDescent="0.25">
      <c r="A17" t="s">
        <v>128</v>
      </c>
      <c r="B17" t="s">
        <v>129</v>
      </c>
      <c r="C17" t="s">
        <v>72</v>
      </c>
      <c r="E17" t="str">
        <f>"009939771050"</f>
        <v>009939771050</v>
      </c>
      <c r="F17" s="2">
        <v>43941</v>
      </c>
      <c r="G17">
        <v>202010</v>
      </c>
      <c r="H17" t="s">
        <v>92</v>
      </c>
      <c r="I17" t="s">
        <v>93</v>
      </c>
      <c r="J17" t="s">
        <v>138</v>
      </c>
      <c r="K17" t="s">
        <v>73</v>
      </c>
      <c r="L17" t="s">
        <v>103</v>
      </c>
      <c r="M17" t="s">
        <v>104</v>
      </c>
      <c r="N17" t="s">
        <v>176</v>
      </c>
      <c r="O17" t="s">
        <v>97</v>
      </c>
      <c r="P17" t="str">
        <f>"SUGIE ABBUI                   "</f>
        <v xml:space="preserve">SUGIE ABBUI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7.85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1.1000000000000001</v>
      </c>
      <c r="BJ17">
        <v>0.2</v>
      </c>
      <c r="BK17">
        <v>2</v>
      </c>
      <c r="BL17">
        <v>91.35</v>
      </c>
      <c r="BM17">
        <v>13.7</v>
      </c>
      <c r="BN17">
        <v>105.05</v>
      </c>
      <c r="BO17">
        <v>105.05</v>
      </c>
      <c r="BQ17" t="s">
        <v>177</v>
      </c>
      <c r="BR17" t="s">
        <v>140</v>
      </c>
      <c r="BS17" s="2">
        <v>43942</v>
      </c>
      <c r="BT17" s="3">
        <v>0.4236111111111111</v>
      </c>
      <c r="BU17" t="s">
        <v>178</v>
      </c>
      <c r="BV17" t="s">
        <v>77</v>
      </c>
      <c r="BY17">
        <v>900</v>
      </c>
      <c r="CC17" t="s">
        <v>104</v>
      </c>
      <c r="CD17">
        <v>2001</v>
      </c>
      <c r="CE17" t="s">
        <v>79</v>
      </c>
      <c r="CF17" s="2">
        <v>43943</v>
      </c>
      <c r="CI17">
        <v>1</v>
      </c>
      <c r="CJ17">
        <v>1</v>
      </c>
      <c r="CK17" t="s">
        <v>119</v>
      </c>
      <c r="CL17" t="s">
        <v>76</v>
      </c>
    </row>
    <row r="18" spans="1:90" x14ac:dyDescent="0.25">
      <c r="A18" t="s">
        <v>128</v>
      </c>
      <c r="B18" t="s">
        <v>129</v>
      </c>
      <c r="C18" t="s">
        <v>72</v>
      </c>
      <c r="E18" t="str">
        <f>"009939150034"</f>
        <v>009939150034</v>
      </c>
      <c r="F18" s="2">
        <v>43942</v>
      </c>
      <c r="G18">
        <v>202010</v>
      </c>
      <c r="H18" t="s">
        <v>99</v>
      </c>
      <c r="I18" t="s">
        <v>100</v>
      </c>
      <c r="J18" t="s">
        <v>167</v>
      </c>
      <c r="K18" t="s">
        <v>73</v>
      </c>
      <c r="L18" t="s">
        <v>86</v>
      </c>
      <c r="M18" t="s">
        <v>87</v>
      </c>
      <c r="N18" t="s">
        <v>179</v>
      </c>
      <c r="O18" t="s">
        <v>97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15.31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2</v>
      </c>
      <c r="BI18">
        <v>9</v>
      </c>
      <c r="BJ18">
        <v>40.5</v>
      </c>
      <c r="BK18">
        <v>41</v>
      </c>
      <c r="BL18">
        <v>173.43</v>
      </c>
      <c r="BM18">
        <v>26.01</v>
      </c>
      <c r="BN18">
        <v>199.44</v>
      </c>
      <c r="BO18">
        <v>199.44</v>
      </c>
      <c r="BS18" s="2">
        <v>43945</v>
      </c>
      <c r="BT18" s="3">
        <v>0.4770833333333333</v>
      </c>
      <c r="BU18" t="s">
        <v>180</v>
      </c>
      <c r="BV18" t="s">
        <v>76</v>
      </c>
      <c r="BW18" t="s">
        <v>78</v>
      </c>
      <c r="BX18" t="s">
        <v>90</v>
      </c>
      <c r="BY18">
        <v>205057.41</v>
      </c>
      <c r="CA18" t="s">
        <v>115</v>
      </c>
      <c r="CC18" t="s">
        <v>87</v>
      </c>
      <c r="CD18">
        <v>4000</v>
      </c>
      <c r="CE18" t="s">
        <v>79</v>
      </c>
      <c r="CF18" s="2">
        <v>43949</v>
      </c>
      <c r="CI18">
        <v>1</v>
      </c>
      <c r="CJ18">
        <v>3</v>
      </c>
      <c r="CK18" t="s">
        <v>124</v>
      </c>
      <c r="CL18" t="s">
        <v>76</v>
      </c>
    </row>
    <row r="19" spans="1:90" x14ac:dyDescent="0.25">
      <c r="A19" t="s">
        <v>128</v>
      </c>
      <c r="B19" t="s">
        <v>129</v>
      </c>
      <c r="C19" t="s">
        <v>72</v>
      </c>
      <c r="E19" t="str">
        <f>"009939150025"</f>
        <v>009939150025</v>
      </c>
      <c r="F19" s="2">
        <v>43950</v>
      </c>
      <c r="G19">
        <v>202010</v>
      </c>
      <c r="H19" t="s">
        <v>99</v>
      </c>
      <c r="I19" t="s">
        <v>100</v>
      </c>
      <c r="J19" t="s">
        <v>167</v>
      </c>
      <c r="K19" t="s">
        <v>73</v>
      </c>
      <c r="L19" t="s">
        <v>86</v>
      </c>
      <c r="M19" t="s">
        <v>87</v>
      </c>
      <c r="N19" t="s">
        <v>131</v>
      </c>
      <c r="O19" t="s">
        <v>97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9.57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10</v>
      </c>
      <c r="BJ19">
        <v>20.3</v>
      </c>
      <c r="BK19">
        <v>21</v>
      </c>
      <c r="BL19">
        <v>110.29</v>
      </c>
      <c r="BM19">
        <v>16.54</v>
      </c>
      <c r="BN19">
        <v>126.83</v>
      </c>
      <c r="BO19">
        <v>126.83</v>
      </c>
      <c r="BS19" t="s">
        <v>75</v>
      </c>
      <c r="BY19">
        <v>101250</v>
      </c>
      <c r="CC19" t="s">
        <v>87</v>
      </c>
      <c r="CD19">
        <v>4000</v>
      </c>
      <c r="CI19">
        <v>1</v>
      </c>
      <c r="CJ19" t="s">
        <v>75</v>
      </c>
      <c r="CK19" t="s">
        <v>124</v>
      </c>
      <c r="CL19" t="s">
        <v>76</v>
      </c>
    </row>
    <row r="20" spans="1:90" x14ac:dyDescent="0.25">
      <c r="A20" t="s">
        <v>128</v>
      </c>
      <c r="B20" t="s">
        <v>129</v>
      </c>
      <c r="C20" t="s">
        <v>72</v>
      </c>
      <c r="E20" t="str">
        <f>"009939771078"</f>
        <v>009939771078</v>
      </c>
      <c r="F20" s="2">
        <v>43949</v>
      </c>
      <c r="G20">
        <v>202010</v>
      </c>
      <c r="H20" t="s">
        <v>92</v>
      </c>
      <c r="I20" t="s">
        <v>93</v>
      </c>
      <c r="J20" t="s">
        <v>138</v>
      </c>
      <c r="K20" t="s">
        <v>73</v>
      </c>
      <c r="L20" t="s">
        <v>99</v>
      </c>
      <c r="M20" t="s">
        <v>100</v>
      </c>
      <c r="N20" t="s">
        <v>73</v>
      </c>
      <c r="O20" t="s">
        <v>97</v>
      </c>
      <c r="P20" t="str">
        <f>"SUGIE ABBUI                   "</f>
        <v xml:space="preserve">SUGIE ABBUI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5.89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1.1000000000000001</v>
      </c>
      <c r="BJ20">
        <v>0.2</v>
      </c>
      <c r="BK20">
        <v>1</v>
      </c>
      <c r="BL20">
        <v>69.77</v>
      </c>
      <c r="BM20">
        <v>10.47</v>
      </c>
      <c r="BN20">
        <v>80.239999999999995</v>
      </c>
      <c r="BO20">
        <v>80.239999999999995</v>
      </c>
      <c r="BQ20" t="s">
        <v>150</v>
      </c>
      <c r="BR20" t="s">
        <v>140</v>
      </c>
      <c r="BS20" t="s">
        <v>75</v>
      </c>
      <c r="BY20">
        <v>12103</v>
      </c>
      <c r="CC20" t="s">
        <v>100</v>
      </c>
      <c r="CD20">
        <v>5200</v>
      </c>
      <c r="CE20" t="s">
        <v>79</v>
      </c>
      <c r="CI20">
        <v>2</v>
      </c>
      <c r="CJ20" t="s">
        <v>75</v>
      </c>
      <c r="CK20" t="s">
        <v>113</v>
      </c>
      <c r="CL20" t="s">
        <v>76</v>
      </c>
    </row>
    <row r="21" spans="1:90" x14ac:dyDescent="0.25">
      <c r="A21" t="s">
        <v>128</v>
      </c>
      <c r="B21" t="s">
        <v>129</v>
      </c>
      <c r="C21" t="s">
        <v>72</v>
      </c>
      <c r="E21" t="str">
        <f>"009939150033"</f>
        <v>009939150033</v>
      </c>
      <c r="F21" s="2">
        <v>43949</v>
      </c>
      <c r="G21">
        <v>202010</v>
      </c>
      <c r="H21" t="s">
        <v>99</v>
      </c>
      <c r="I21" t="s">
        <v>100</v>
      </c>
      <c r="J21" t="s">
        <v>181</v>
      </c>
      <c r="K21" t="s">
        <v>73</v>
      </c>
      <c r="L21" t="s">
        <v>86</v>
      </c>
      <c r="M21" t="s">
        <v>87</v>
      </c>
      <c r="N21" t="s">
        <v>182</v>
      </c>
      <c r="O21" t="s">
        <v>97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21.05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3</v>
      </c>
      <c r="BI21">
        <v>18</v>
      </c>
      <c r="BJ21">
        <v>60.8</v>
      </c>
      <c r="BK21">
        <v>61</v>
      </c>
      <c r="BL21">
        <v>236.57</v>
      </c>
      <c r="BM21">
        <v>35.49</v>
      </c>
      <c r="BN21">
        <v>272.06</v>
      </c>
      <c r="BO21">
        <v>272.06</v>
      </c>
      <c r="BS21" t="s">
        <v>75</v>
      </c>
      <c r="BY21">
        <v>101250</v>
      </c>
      <c r="CC21" t="s">
        <v>87</v>
      </c>
      <c r="CD21">
        <v>4000</v>
      </c>
      <c r="CE21" t="s">
        <v>79</v>
      </c>
      <c r="CI21">
        <v>1</v>
      </c>
      <c r="CJ21" t="s">
        <v>75</v>
      </c>
      <c r="CK21" t="s">
        <v>124</v>
      </c>
      <c r="CL21" t="s">
        <v>76</v>
      </c>
    </row>
    <row r="22" spans="1:90" x14ac:dyDescent="0.25">
      <c r="A22" t="s">
        <v>128</v>
      </c>
      <c r="B22" t="s">
        <v>129</v>
      </c>
      <c r="C22" t="s">
        <v>72</v>
      </c>
      <c r="E22" t="str">
        <f>"009939771077"</f>
        <v>009939771077</v>
      </c>
      <c r="F22" s="2">
        <v>43951</v>
      </c>
      <c r="G22">
        <v>202010</v>
      </c>
      <c r="H22" t="s">
        <v>92</v>
      </c>
      <c r="I22" t="s">
        <v>93</v>
      </c>
      <c r="J22" t="s">
        <v>138</v>
      </c>
      <c r="K22" t="s">
        <v>73</v>
      </c>
      <c r="L22" t="s">
        <v>161</v>
      </c>
      <c r="M22" t="s">
        <v>102</v>
      </c>
      <c r="N22" t="s">
        <v>183</v>
      </c>
      <c r="O22" t="s">
        <v>97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5.89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4.9000000000000004</v>
      </c>
      <c r="BJ22">
        <v>4.8</v>
      </c>
      <c r="BK22">
        <v>5</v>
      </c>
      <c r="BL22">
        <v>69.77</v>
      </c>
      <c r="BM22">
        <v>10.47</v>
      </c>
      <c r="BN22">
        <v>80.239999999999995</v>
      </c>
      <c r="BO22">
        <v>80.239999999999995</v>
      </c>
      <c r="BQ22" t="s">
        <v>184</v>
      </c>
      <c r="BR22" t="s">
        <v>185</v>
      </c>
      <c r="BS22" t="s">
        <v>75</v>
      </c>
      <c r="BY22">
        <v>37539.14</v>
      </c>
      <c r="CC22" t="s">
        <v>102</v>
      </c>
      <c r="CD22">
        <v>1</v>
      </c>
      <c r="CE22" t="s">
        <v>79</v>
      </c>
      <c r="CI22">
        <v>0</v>
      </c>
      <c r="CJ22">
        <v>0</v>
      </c>
      <c r="CK22" t="s">
        <v>113</v>
      </c>
      <c r="CL22" t="s">
        <v>76</v>
      </c>
    </row>
    <row r="26" spans="1:90" x14ac:dyDescent="0.25">
      <c r="F26" s="2"/>
      <c r="BS26" s="2"/>
      <c r="BT26" s="3"/>
      <c r="CF26" s="2"/>
    </row>
    <row r="27" spans="1:90" x14ac:dyDescent="0.25">
      <c r="F27" s="2"/>
      <c r="BS27" s="2"/>
      <c r="BT27" s="3"/>
      <c r="CF27" s="2"/>
    </row>
    <row r="28" spans="1:90" x14ac:dyDescent="0.25">
      <c r="F28" s="2"/>
      <c r="BS28" s="2"/>
      <c r="BT28" s="3"/>
      <c r="CF28" s="2"/>
    </row>
    <row r="29" spans="1:90" x14ac:dyDescent="0.25">
      <c r="F29" s="2"/>
      <c r="BS29" s="2"/>
      <c r="BT29" s="3"/>
      <c r="CF29" s="2"/>
    </row>
    <row r="30" spans="1:90" x14ac:dyDescent="0.25">
      <c r="F30" s="2"/>
      <c r="BS30" s="2"/>
      <c r="BT30" s="3"/>
      <c r="CF30" s="2"/>
    </row>
    <row r="31" spans="1:90" x14ac:dyDescent="0.25">
      <c r="F31" s="2"/>
      <c r="BS31" s="2"/>
      <c r="BT31" s="3"/>
      <c r="CF31" s="2"/>
    </row>
    <row r="32" spans="1:90" x14ac:dyDescent="0.25">
      <c r="F32" s="2"/>
      <c r="BS32" s="2"/>
      <c r="BT32" s="3"/>
      <c r="CF32" s="2"/>
    </row>
    <row r="33" spans="6:84" x14ac:dyDescent="0.25">
      <c r="F33" s="2"/>
      <c r="BS33" s="2"/>
      <c r="BT33" s="3"/>
      <c r="CF33" s="2"/>
    </row>
    <row r="34" spans="6:84" x14ac:dyDescent="0.25">
      <c r="F34" s="2"/>
      <c r="BS34" s="2"/>
      <c r="BT34" s="3"/>
      <c r="CF34" s="2"/>
    </row>
    <row r="35" spans="6:84" x14ac:dyDescent="0.25">
      <c r="F35" s="2"/>
      <c r="BS35" s="2"/>
      <c r="BT35" s="3"/>
      <c r="CF35" s="2"/>
    </row>
    <row r="36" spans="6:84" x14ac:dyDescent="0.25">
      <c r="F36" s="2"/>
      <c r="BS36" s="2"/>
      <c r="BT36" s="3"/>
      <c r="CF36" s="2"/>
    </row>
    <row r="37" spans="6:84" x14ac:dyDescent="0.25">
      <c r="F37" s="2"/>
      <c r="BS37" s="2"/>
      <c r="BT37" s="3"/>
      <c r="CF37" s="2"/>
    </row>
    <row r="38" spans="6:84" x14ac:dyDescent="0.25">
      <c r="F38" s="2"/>
      <c r="BS38" s="2"/>
      <c r="BT38" s="3"/>
      <c r="CF38" s="2"/>
    </row>
    <row r="39" spans="6:84" x14ac:dyDescent="0.25">
      <c r="F39" s="2"/>
      <c r="BS39" s="2"/>
      <c r="BT39" s="3"/>
      <c r="CF39" s="2"/>
    </row>
    <row r="40" spans="6:84" x14ac:dyDescent="0.25">
      <c r="F40" s="2"/>
      <c r="BS40" s="2"/>
      <c r="BT40" s="3"/>
      <c r="CF40" s="2"/>
    </row>
    <row r="41" spans="6:84" x14ac:dyDescent="0.25">
      <c r="F41" s="2"/>
      <c r="BS41" s="2"/>
      <c r="BT41" s="3"/>
      <c r="CF41" s="2"/>
    </row>
    <row r="42" spans="6:84" x14ac:dyDescent="0.25">
      <c r="F42" s="2"/>
      <c r="BS42" s="2"/>
      <c r="BT42" s="3"/>
      <c r="CF42" s="2"/>
    </row>
    <row r="43" spans="6:84" x14ac:dyDescent="0.25">
      <c r="F43" s="2"/>
      <c r="BS43" s="2"/>
      <c r="BT43" s="3"/>
      <c r="CF43" s="2"/>
    </row>
    <row r="44" spans="6:84" x14ac:dyDescent="0.25">
      <c r="F44" s="2"/>
      <c r="BS44" s="2"/>
      <c r="BT44" s="3"/>
      <c r="CF44" s="2"/>
    </row>
    <row r="45" spans="6:84" x14ac:dyDescent="0.25">
      <c r="F45" s="2"/>
      <c r="BS45" s="2"/>
      <c r="BT45" s="3"/>
      <c r="CF45" s="2"/>
    </row>
    <row r="46" spans="6:84" x14ac:dyDescent="0.25">
      <c r="F46" s="2"/>
      <c r="BS46" s="2"/>
      <c r="BT46" s="3"/>
      <c r="CF46" s="2"/>
    </row>
    <row r="47" spans="6:84" x14ac:dyDescent="0.25">
      <c r="F47" s="2"/>
      <c r="BS47" s="2"/>
      <c r="BT47" s="3"/>
      <c r="CF47" s="2"/>
    </row>
    <row r="48" spans="6:84" x14ac:dyDescent="0.25">
      <c r="F48" s="2"/>
      <c r="BS48" s="2"/>
      <c r="BT48" s="3"/>
      <c r="CF48" s="2"/>
    </row>
    <row r="49" spans="6:84" x14ac:dyDescent="0.25">
      <c r="F49" s="2"/>
      <c r="BS49" s="2"/>
      <c r="BT49" s="3"/>
      <c r="CF49" s="2"/>
    </row>
    <row r="50" spans="6:84" x14ac:dyDescent="0.25">
      <c r="F50" s="2"/>
      <c r="BS50" s="2"/>
      <c r="BT50" s="3"/>
      <c r="CF50" s="2"/>
    </row>
    <row r="51" spans="6:84" x14ac:dyDescent="0.25">
      <c r="F51" s="2"/>
      <c r="BS51" s="2"/>
      <c r="BT51" s="3"/>
      <c r="CF51" s="2"/>
    </row>
    <row r="52" spans="6:84" x14ac:dyDescent="0.25">
      <c r="F52" s="2"/>
      <c r="BS52" s="2"/>
      <c r="BT52" s="3"/>
      <c r="CF52" s="2"/>
    </row>
    <row r="53" spans="6:84" x14ac:dyDescent="0.25">
      <c r="F53" s="2"/>
      <c r="BS53" s="2"/>
      <c r="BT53" s="3"/>
      <c r="CF53" s="2"/>
    </row>
    <row r="54" spans="6:84" x14ac:dyDescent="0.25">
      <c r="F54" s="2"/>
      <c r="BS54" s="2"/>
      <c r="BT54" s="3"/>
      <c r="CF54" s="2"/>
    </row>
    <row r="55" spans="6:84" x14ac:dyDescent="0.25">
      <c r="F55" s="2"/>
      <c r="BS55" s="2"/>
      <c r="BT55" s="3"/>
      <c r="CF55" s="2"/>
    </row>
    <row r="56" spans="6:84" x14ac:dyDescent="0.25">
      <c r="F56" s="2"/>
      <c r="BS56" s="2"/>
      <c r="BT56" s="3"/>
      <c r="CF56" s="2"/>
    </row>
    <row r="57" spans="6:84" x14ac:dyDescent="0.25">
      <c r="F57" s="2"/>
      <c r="BS57" s="2"/>
      <c r="BT57" s="3"/>
      <c r="CF57" s="2"/>
    </row>
    <row r="58" spans="6:84" x14ac:dyDescent="0.25">
      <c r="F58" s="2"/>
      <c r="BS58" s="2"/>
      <c r="BT58" s="3"/>
      <c r="CF58" s="2"/>
    </row>
    <row r="59" spans="6:84" x14ac:dyDescent="0.25">
      <c r="F59" s="2"/>
      <c r="BS59" s="2"/>
      <c r="BT59" s="3"/>
      <c r="CF59" s="2"/>
    </row>
    <row r="60" spans="6:84" x14ac:dyDescent="0.25">
      <c r="F60" s="2"/>
      <c r="BS60" s="2"/>
      <c r="BT60" s="3"/>
      <c r="CF60" s="2"/>
    </row>
    <row r="61" spans="6:84" x14ac:dyDescent="0.25">
      <c r="F61" s="2"/>
      <c r="BS61" s="2"/>
      <c r="BT61" s="3"/>
      <c r="CF61" s="2"/>
    </row>
    <row r="62" spans="6:84" x14ac:dyDescent="0.25">
      <c r="F62" s="2"/>
      <c r="BS62" s="2"/>
      <c r="BT62" s="3"/>
    </row>
    <row r="63" spans="6:84" x14ac:dyDescent="0.25">
      <c r="F63" s="2"/>
      <c r="BS63" s="2"/>
      <c r="BT63" s="3"/>
      <c r="CF63" s="2"/>
    </row>
    <row r="64" spans="6:84" x14ac:dyDescent="0.25">
      <c r="F64" s="2"/>
      <c r="BS64" s="2"/>
      <c r="BT64" s="3"/>
      <c r="CF64" s="2"/>
    </row>
    <row r="65" spans="6:84" x14ac:dyDescent="0.25">
      <c r="F65" s="2"/>
      <c r="BS65" s="2"/>
      <c r="BT65" s="3"/>
      <c r="CF65" s="2"/>
    </row>
    <row r="66" spans="6:84" x14ac:dyDescent="0.25">
      <c r="F66" s="2"/>
      <c r="BS66" s="2"/>
      <c r="BT66" s="3"/>
      <c r="CF66" s="2"/>
    </row>
    <row r="67" spans="6:84" x14ac:dyDescent="0.25">
      <c r="F67" s="2"/>
      <c r="BS67" s="2"/>
      <c r="BT67" s="3"/>
      <c r="CF67" s="2"/>
    </row>
    <row r="68" spans="6:84" x14ac:dyDescent="0.25">
      <c r="F68" s="2"/>
      <c r="BS68" s="2"/>
      <c r="BT68" s="3"/>
      <c r="CF68" s="2"/>
    </row>
    <row r="69" spans="6:84" x14ac:dyDescent="0.25">
      <c r="F69" s="2"/>
      <c r="BS69" s="2"/>
      <c r="BT69" s="3"/>
      <c r="CF69" s="2"/>
    </row>
    <row r="70" spans="6:84" x14ac:dyDescent="0.25">
      <c r="F70" s="2"/>
      <c r="BS70" s="2"/>
      <c r="BT70" s="3"/>
      <c r="CF70" s="2"/>
    </row>
    <row r="71" spans="6:84" x14ac:dyDescent="0.25">
      <c r="F71" s="2"/>
      <c r="BS71" s="2"/>
      <c r="BT71" s="3"/>
      <c r="CF71" s="2"/>
    </row>
    <row r="72" spans="6:84" x14ac:dyDescent="0.25">
      <c r="F72" s="2"/>
      <c r="BS72" s="2"/>
      <c r="BT72" s="3"/>
      <c r="CF72" s="2"/>
    </row>
    <row r="73" spans="6:84" x14ac:dyDescent="0.25">
      <c r="F73" s="2"/>
      <c r="BS73" s="2"/>
      <c r="BT73" s="3"/>
      <c r="CF73" s="2"/>
    </row>
    <row r="74" spans="6:84" x14ac:dyDescent="0.25">
      <c r="F74" s="2"/>
      <c r="BS74" s="2"/>
      <c r="BT74" s="3"/>
      <c r="CF74" s="2"/>
    </row>
    <row r="75" spans="6:84" x14ac:dyDescent="0.25">
      <c r="F75" s="2"/>
      <c r="BS75" s="2"/>
      <c r="BT75" s="3"/>
      <c r="CF75" s="2"/>
    </row>
    <row r="76" spans="6:84" x14ac:dyDescent="0.25">
      <c r="F76" s="2"/>
      <c r="BS76" s="2"/>
      <c r="BT76" s="3"/>
      <c r="CF76" s="2"/>
    </row>
    <row r="77" spans="6:84" x14ac:dyDescent="0.25">
      <c r="F77" s="2"/>
      <c r="BS77" s="2"/>
      <c r="BT77" s="3"/>
      <c r="CF77" s="2"/>
    </row>
    <row r="78" spans="6:84" x14ac:dyDescent="0.25">
      <c r="F78" s="2"/>
      <c r="BS78" s="2"/>
      <c r="BT78" s="3"/>
      <c r="CF78" s="2"/>
    </row>
    <row r="79" spans="6:84" x14ac:dyDescent="0.25">
      <c r="F79" s="2"/>
      <c r="BS79" s="2"/>
      <c r="BT79" s="3"/>
      <c r="CF79" s="2"/>
    </row>
    <row r="80" spans="6:84" x14ac:dyDescent="0.25">
      <c r="F80" s="2"/>
      <c r="BS80" s="2"/>
      <c r="BT80" s="3"/>
      <c r="CF80" s="2"/>
    </row>
    <row r="81" spans="6:84" x14ac:dyDescent="0.25">
      <c r="F81" s="2"/>
      <c r="BS81" s="2"/>
      <c r="BT81" s="3"/>
    </row>
    <row r="82" spans="6:84" x14ac:dyDescent="0.25">
      <c r="F82" s="2"/>
      <c r="BS82" s="2"/>
      <c r="BT82" s="3"/>
      <c r="CF82" s="2"/>
    </row>
    <row r="83" spans="6:84" x14ac:dyDescent="0.25">
      <c r="F83" s="2"/>
      <c r="BS83" s="2"/>
      <c r="BT83" s="3"/>
      <c r="CF83" s="2"/>
    </row>
    <row r="84" spans="6:84" x14ac:dyDescent="0.25">
      <c r="F84" s="2"/>
      <c r="BS84" s="2"/>
      <c r="BT84" s="3"/>
      <c r="CF84" s="2"/>
    </row>
    <row r="85" spans="6:84" x14ac:dyDescent="0.25">
      <c r="F85" s="2"/>
      <c r="BS85" s="2"/>
      <c r="BT85" s="3"/>
      <c r="CF85" s="2"/>
    </row>
    <row r="86" spans="6:84" x14ac:dyDescent="0.25">
      <c r="F86" s="2"/>
      <c r="BS86" s="2"/>
      <c r="BT86" s="3"/>
      <c r="CF86" s="2"/>
    </row>
    <row r="87" spans="6:84" x14ac:dyDescent="0.25">
      <c r="F87" s="2"/>
      <c r="BS87" s="2"/>
      <c r="BT87" s="3"/>
      <c r="CF87" s="2"/>
    </row>
    <row r="88" spans="6:84" x14ac:dyDescent="0.25">
      <c r="F88" s="2"/>
      <c r="BS88" s="2"/>
      <c r="BT88" s="3"/>
      <c r="CF88" s="2"/>
    </row>
    <row r="89" spans="6:84" x14ac:dyDescent="0.25">
      <c r="F89" s="2"/>
      <c r="BS89" s="2"/>
      <c r="BT89" s="3"/>
      <c r="CF89" s="2"/>
    </row>
    <row r="90" spans="6:84" x14ac:dyDescent="0.25">
      <c r="F90" s="2"/>
      <c r="BS90" s="2"/>
      <c r="BT90" s="3"/>
      <c r="CF90" s="2"/>
    </row>
    <row r="91" spans="6:84" x14ac:dyDescent="0.25">
      <c r="F91" s="2"/>
      <c r="BS91" s="2"/>
      <c r="BT91" s="3"/>
      <c r="CF91" s="2"/>
    </row>
    <row r="92" spans="6:84" x14ac:dyDescent="0.25">
      <c r="F92" s="2"/>
      <c r="BS92" s="2"/>
      <c r="BT92" s="3"/>
      <c r="CF92" s="2"/>
    </row>
    <row r="93" spans="6:84" x14ac:dyDescent="0.25">
      <c r="F93" s="2"/>
      <c r="BS93" s="2"/>
      <c r="BT93" s="3"/>
      <c r="CF93" s="2"/>
    </row>
    <row r="94" spans="6:84" x14ac:dyDescent="0.25">
      <c r="F94" s="2"/>
      <c r="BS94" s="2"/>
      <c r="BT94" s="3"/>
      <c r="CF94" s="2"/>
    </row>
    <row r="95" spans="6:84" x14ac:dyDescent="0.25">
      <c r="F95" s="2"/>
      <c r="BS95" s="2"/>
      <c r="BT95" s="3"/>
      <c r="CF95" s="2"/>
    </row>
    <row r="96" spans="6:84" x14ac:dyDescent="0.25">
      <c r="F96" s="2"/>
      <c r="BS96" s="2"/>
      <c r="BT96" s="3"/>
      <c r="CF96" s="2"/>
    </row>
    <row r="97" spans="6:84" x14ac:dyDescent="0.25">
      <c r="F97" s="2"/>
      <c r="BS97" s="2"/>
      <c r="BT97" s="3"/>
      <c r="CF97" s="2"/>
    </row>
    <row r="98" spans="6:84" x14ac:dyDescent="0.25">
      <c r="F98" s="2"/>
      <c r="BS98" s="2"/>
      <c r="BT98" s="3"/>
      <c r="CF98" s="2"/>
    </row>
    <row r="99" spans="6:84" x14ac:dyDescent="0.25">
      <c r="F99" s="2"/>
      <c r="BS99" s="2"/>
      <c r="BT99" s="3"/>
      <c r="CF99" s="2"/>
    </row>
    <row r="100" spans="6:84" x14ac:dyDescent="0.25">
      <c r="F100" s="2"/>
      <c r="BS100" s="2"/>
      <c r="BT100" s="3"/>
      <c r="CF100" s="2"/>
    </row>
    <row r="101" spans="6:84" x14ac:dyDescent="0.25">
      <c r="F101" s="2"/>
      <c r="BS101" s="2"/>
      <c r="BT101" s="3"/>
      <c r="CF101" s="2"/>
    </row>
    <row r="102" spans="6:84" x14ac:dyDescent="0.25">
      <c r="F102" s="2"/>
      <c r="BS102" s="2"/>
      <c r="BT102" s="3"/>
      <c r="CF102" s="2"/>
    </row>
    <row r="103" spans="6:84" x14ac:dyDescent="0.25">
      <c r="F103" s="2"/>
      <c r="BS103" s="2"/>
      <c r="BT103" s="3"/>
      <c r="CF103" s="2"/>
    </row>
    <row r="104" spans="6:84" x14ac:dyDescent="0.25">
      <c r="F104" s="2"/>
      <c r="BS104" s="2"/>
      <c r="BT104" s="3"/>
      <c r="CF104" s="2"/>
    </row>
    <row r="105" spans="6:84" x14ac:dyDescent="0.25">
      <c r="F105" s="2"/>
      <c r="BS105" s="2"/>
      <c r="BT105" s="3"/>
      <c r="CF105" s="2"/>
    </row>
    <row r="106" spans="6:84" x14ac:dyDescent="0.25">
      <c r="F106" s="2"/>
      <c r="BS106" s="2"/>
      <c r="BT106" s="3"/>
      <c r="CF106" s="2"/>
    </row>
    <row r="107" spans="6:84" x14ac:dyDescent="0.25">
      <c r="F107" s="2"/>
      <c r="BS107" s="2"/>
      <c r="BT107" s="3"/>
      <c r="CF107" s="2"/>
    </row>
    <row r="108" spans="6:84" x14ac:dyDescent="0.25">
      <c r="F108" s="2"/>
      <c r="BS108" s="2"/>
      <c r="BT108" s="3"/>
      <c r="CF108" s="2"/>
    </row>
    <row r="109" spans="6:84" x14ac:dyDescent="0.25">
      <c r="F109" s="2"/>
      <c r="BS109" s="2"/>
      <c r="BT109" s="3"/>
    </row>
    <row r="110" spans="6:84" x14ac:dyDescent="0.25">
      <c r="F110" s="2"/>
      <c r="BS110" s="2"/>
      <c r="BT110" s="3"/>
      <c r="CF110" s="2"/>
    </row>
    <row r="111" spans="6:84" x14ac:dyDescent="0.25">
      <c r="F111" s="2"/>
      <c r="BS111" s="2"/>
      <c r="BT111" s="3"/>
      <c r="CF111" s="2"/>
    </row>
    <row r="112" spans="6:84" x14ac:dyDescent="0.25">
      <c r="F112" s="2"/>
      <c r="BS112" s="2"/>
      <c r="BT112" s="3"/>
      <c r="CF112" s="2"/>
    </row>
    <row r="113" spans="6:84" x14ac:dyDescent="0.25">
      <c r="F113" s="2"/>
      <c r="BS113" s="2"/>
      <c r="BT113" s="3"/>
      <c r="CF113" s="2"/>
    </row>
    <row r="114" spans="6:84" x14ac:dyDescent="0.25">
      <c r="F114" s="2"/>
      <c r="BS114" s="2"/>
      <c r="BT114" s="3"/>
      <c r="CF114" s="2"/>
    </row>
    <row r="115" spans="6:84" x14ac:dyDescent="0.25">
      <c r="F115" s="2"/>
      <c r="BS115" s="2"/>
      <c r="BT115" s="3"/>
      <c r="CF115" s="2"/>
    </row>
    <row r="116" spans="6:84" x14ac:dyDescent="0.25">
      <c r="F116" s="2"/>
      <c r="BS116" s="2"/>
      <c r="BT116" s="3"/>
      <c r="CF116" s="2"/>
    </row>
    <row r="117" spans="6:84" x14ac:dyDescent="0.25">
      <c r="F117" s="2"/>
      <c r="BS117" s="2"/>
      <c r="BT117" s="3"/>
      <c r="CF117" s="2"/>
    </row>
    <row r="118" spans="6:84" x14ac:dyDescent="0.25">
      <c r="F118" s="2"/>
      <c r="BS118" s="2"/>
      <c r="BT118" s="3"/>
      <c r="CF118" s="2"/>
    </row>
    <row r="119" spans="6:84" x14ac:dyDescent="0.25">
      <c r="F119" s="2"/>
      <c r="BS119" s="2"/>
      <c r="BT119" s="3"/>
      <c r="CF119" s="2"/>
    </row>
    <row r="120" spans="6:84" x14ac:dyDescent="0.25">
      <c r="F120" s="2"/>
      <c r="BS120" s="2"/>
      <c r="BT120" s="3"/>
      <c r="CF120" s="2"/>
    </row>
    <row r="121" spans="6:84" x14ac:dyDescent="0.25">
      <c r="F121" s="2"/>
      <c r="BS121" s="2"/>
      <c r="BT121" s="3"/>
      <c r="CF121" s="2"/>
    </row>
    <row r="122" spans="6:84" x14ac:dyDescent="0.25">
      <c r="F122" s="2"/>
      <c r="BS122" s="2"/>
      <c r="BT122" s="3"/>
      <c r="CF122" s="2"/>
    </row>
    <row r="123" spans="6:84" x14ac:dyDescent="0.25">
      <c r="F123" s="2"/>
      <c r="BS123" s="2"/>
      <c r="BT123" s="3"/>
      <c r="CF123" s="2"/>
    </row>
    <row r="124" spans="6:84" x14ac:dyDescent="0.25">
      <c r="F124" s="2"/>
      <c r="BS124" s="2"/>
      <c r="BT124" s="3"/>
      <c r="CF124" s="2"/>
    </row>
    <row r="125" spans="6:84" x14ac:dyDescent="0.25">
      <c r="F125" s="2"/>
      <c r="BS125" s="2"/>
      <c r="BT125" s="3"/>
      <c r="CF125" s="2"/>
    </row>
    <row r="126" spans="6:84" x14ac:dyDescent="0.25">
      <c r="F126" s="2"/>
      <c r="BS126" s="2"/>
      <c r="BT126" s="3"/>
      <c r="CF126" s="2"/>
    </row>
    <row r="127" spans="6:84" x14ac:dyDescent="0.25">
      <c r="F127" s="2"/>
      <c r="BS127" s="2"/>
      <c r="BT127" s="3"/>
      <c r="CF127" s="2"/>
    </row>
    <row r="128" spans="6:84" x14ac:dyDescent="0.25">
      <c r="F128" s="2"/>
      <c r="BS128" s="2"/>
      <c r="BT128" s="3"/>
      <c r="CF128" s="2"/>
    </row>
    <row r="129" spans="6:84" x14ac:dyDescent="0.25">
      <c r="F129" s="2"/>
      <c r="BS129" s="2"/>
      <c r="BT129" s="3"/>
      <c r="CF129" s="2"/>
    </row>
    <row r="130" spans="6:84" x14ac:dyDescent="0.25">
      <c r="F130" s="2"/>
      <c r="BS130" s="2"/>
      <c r="BT130" s="3"/>
      <c r="CF130" s="2"/>
    </row>
    <row r="131" spans="6:84" x14ac:dyDescent="0.25">
      <c r="F131" s="2"/>
      <c r="BS131" s="2"/>
      <c r="BT131" s="3"/>
    </row>
    <row r="132" spans="6:84" x14ac:dyDescent="0.25">
      <c r="F132" s="2"/>
      <c r="BS132" s="2"/>
      <c r="BT132" s="3"/>
      <c r="CF132" s="2"/>
    </row>
    <row r="133" spans="6:84" x14ac:dyDescent="0.25">
      <c r="F133" s="2"/>
      <c r="BS133" s="2"/>
      <c r="BT133" s="3"/>
      <c r="CF133" s="2"/>
    </row>
    <row r="134" spans="6:84" x14ac:dyDescent="0.25">
      <c r="F134" s="2"/>
      <c r="BS134" s="2"/>
      <c r="BT134" s="3"/>
      <c r="CF134" s="2"/>
    </row>
    <row r="135" spans="6:84" x14ac:dyDescent="0.25">
      <c r="F135" s="2"/>
      <c r="BS135" s="2"/>
      <c r="BT135" s="3"/>
      <c r="CF135" s="2"/>
    </row>
    <row r="136" spans="6:84" x14ac:dyDescent="0.25">
      <c r="F136" s="2"/>
      <c r="BS136" s="2"/>
      <c r="BT136" s="3"/>
      <c r="CF136" s="2"/>
    </row>
    <row r="137" spans="6:84" x14ac:dyDescent="0.25">
      <c r="F137" s="2"/>
      <c r="BS137" s="2"/>
      <c r="BT137" s="3"/>
      <c r="CF137" s="2"/>
    </row>
    <row r="138" spans="6:84" x14ac:dyDescent="0.25">
      <c r="F138" s="2"/>
      <c r="BS138" s="2"/>
      <c r="BT138" s="3"/>
      <c r="CF138" s="2"/>
    </row>
    <row r="139" spans="6:84" x14ac:dyDescent="0.25">
      <c r="F139" s="2"/>
      <c r="BS139" s="2"/>
      <c r="BT139" s="3"/>
      <c r="CF139" s="2"/>
    </row>
    <row r="140" spans="6:84" x14ac:dyDescent="0.25">
      <c r="F140" s="2"/>
      <c r="BS140" s="2"/>
      <c r="BT140" s="3"/>
      <c r="CF140" s="2"/>
    </row>
    <row r="141" spans="6:84" x14ac:dyDescent="0.25">
      <c r="F141" s="2"/>
      <c r="BS141" s="2"/>
      <c r="BT141" s="3"/>
      <c r="CF141" s="2"/>
    </row>
    <row r="142" spans="6:84" x14ac:dyDescent="0.25">
      <c r="F142" s="2"/>
      <c r="BS142" s="2"/>
      <c r="BT142" s="3"/>
      <c r="CF142" s="2"/>
    </row>
    <row r="143" spans="6:84" x14ac:dyDescent="0.25">
      <c r="F143" s="2"/>
      <c r="BS143" s="2"/>
      <c r="BT143" s="3"/>
      <c r="CF143" s="2"/>
    </row>
    <row r="144" spans="6:84" x14ac:dyDescent="0.25">
      <c r="F144" s="2"/>
      <c r="BS144" s="2"/>
      <c r="BT144" s="3"/>
      <c r="CF144" s="2"/>
    </row>
    <row r="145" spans="6:84" x14ac:dyDescent="0.25">
      <c r="F145" s="2"/>
      <c r="BS145" s="2"/>
      <c r="BT145" s="3"/>
    </row>
    <row r="146" spans="6:84" x14ac:dyDescent="0.25">
      <c r="F146" s="2"/>
      <c r="BS146" s="2"/>
      <c r="BT146" s="3"/>
      <c r="CF146" s="2"/>
    </row>
    <row r="147" spans="6:84" x14ac:dyDescent="0.25">
      <c r="F147" s="2"/>
      <c r="BS147" s="2"/>
      <c r="BT147" s="3"/>
      <c r="CF147" s="2"/>
    </row>
    <row r="148" spans="6:84" x14ac:dyDescent="0.25">
      <c r="F148" s="2"/>
      <c r="BS148" s="2"/>
      <c r="BT148" s="3"/>
      <c r="CF148" s="2"/>
    </row>
    <row r="149" spans="6:84" x14ac:dyDescent="0.25">
      <c r="F149" s="2"/>
      <c r="BS149" s="2"/>
      <c r="BT149" s="3"/>
      <c r="CF149" s="2"/>
    </row>
    <row r="150" spans="6:84" x14ac:dyDescent="0.25">
      <c r="F150" s="2"/>
      <c r="BS150" s="2"/>
      <c r="BT150" s="3"/>
      <c r="CF150" s="2"/>
    </row>
    <row r="151" spans="6:84" x14ac:dyDescent="0.25">
      <c r="F151" s="2"/>
      <c r="BS151" s="2"/>
      <c r="BT151" s="3"/>
      <c r="CF151" s="2"/>
    </row>
    <row r="152" spans="6:84" x14ac:dyDescent="0.25">
      <c r="F152" s="2"/>
      <c r="BS152" s="2"/>
      <c r="BT152" s="3"/>
      <c r="CF152" s="2"/>
    </row>
    <row r="153" spans="6:84" x14ac:dyDescent="0.25">
      <c r="F153" s="2"/>
      <c r="BS153" s="2"/>
      <c r="BT153" s="3"/>
      <c r="CF153" s="2"/>
    </row>
    <row r="154" spans="6:84" x14ac:dyDescent="0.25">
      <c r="F154" s="2"/>
      <c r="BS154" s="2"/>
      <c r="BT154" s="3"/>
      <c r="CF154" s="2"/>
    </row>
    <row r="155" spans="6:84" x14ac:dyDescent="0.25">
      <c r="F155" s="2"/>
      <c r="BS155" s="2"/>
      <c r="BT155" s="3"/>
      <c r="CF155" s="2"/>
    </row>
    <row r="156" spans="6:84" x14ac:dyDescent="0.25">
      <c r="F156" s="2"/>
      <c r="BS156" s="2"/>
      <c r="BT156" s="3"/>
    </row>
    <row r="157" spans="6:84" x14ac:dyDescent="0.25">
      <c r="F157" s="2"/>
      <c r="BS157" s="2"/>
      <c r="BT157" s="3"/>
      <c r="CF157" s="2"/>
    </row>
    <row r="158" spans="6:84" x14ac:dyDescent="0.25">
      <c r="F158" s="2"/>
      <c r="BS158" s="2"/>
      <c r="BT158" s="3"/>
      <c r="CF158" s="2"/>
    </row>
    <row r="159" spans="6:84" x14ac:dyDescent="0.25">
      <c r="F159" s="2"/>
      <c r="BS159" s="2"/>
      <c r="BT159" s="3"/>
      <c r="CF159" s="2"/>
    </row>
    <row r="160" spans="6:84" x14ac:dyDescent="0.25">
      <c r="F160" s="2"/>
      <c r="BS160" s="2"/>
      <c r="BT160" s="3"/>
      <c r="CF160" s="2"/>
    </row>
    <row r="161" spans="6:84" x14ac:dyDescent="0.25">
      <c r="F161" s="2"/>
      <c r="BS161" s="2"/>
      <c r="BT161" s="3"/>
      <c r="CF161" s="2"/>
    </row>
    <row r="162" spans="6:84" x14ac:dyDescent="0.25">
      <c r="F162" s="2"/>
      <c r="BS162" s="2"/>
      <c r="BT162" s="3"/>
      <c r="CF162" s="2"/>
    </row>
    <row r="163" spans="6:84" x14ac:dyDescent="0.25">
      <c r="F163" s="2"/>
      <c r="BS163" s="2"/>
      <c r="BT163" s="3"/>
      <c r="CF163" s="2"/>
    </row>
    <row r="164" spans="6:84" x14ac:dyDescent="0.25">
      <c r="F164" s="2"/>
      <c r="BS164" s="2"/>
      <c r="BT164" s="3"/>
      <c r="CF164" s="2"/>
    </row>
    <row r="165" spans="6:84" x14ac:dyDescent="0.25">
      <c r="F165" s="2"/>
      <c r="BS165" s="2"/>
      <c r="BT165" s="3"/>
    </row>
    <row r="166" spans="6:84" x14ac:dyDescent="0.25">
      <c r="F166" s="2"/>
      <c r="BS166" s="2"/>
      <c r="BT166" s="3"/>
      <c r="CF166" s="2"/>
    </row>
    <row r="167" spans="6:84" x14ac:dyDescent="0.25">
      <c r="F167" s="2"/>
      <c r="BS167" s="2"/>
      <c r="BT167" s="3"/>
      <c r="CF167" s="2"/>
    </row>
    <row r="168" spans="6:84" x14ac:dyDescent="0.25">
      <c r="F168" s="2"/>
      <c r="BS168" s="2"/>
      <c r="BT168" s="3"/>
      <c r="CF168" s="2"/>
    </row>
    <row r="169" spans="6:84" x14ac:dyDescent="0.25">
      <c r="F169" s="2"/>
      <c r="BS169" s="2"/>
      <c r="BT169" s="3"/>
      <c r="CF169" s="2"/>
    </row>
    <row r="170" spans="6:84" x14ac:dyDescent="0.25">
      <c r="F170" s="2"/>
      <c r="BS170" s="2"/>
      <c r="BT170" s="3"/>
      <c r="CF170" s="2"/>
    </row>
    <row r="171" spans="6:84" x14ac:dyDescent="0.25">
      <c r="F171" s="2"/>
      <c r="BS171" s="2"/>
      <c r="BT171" s="3"/>
      <c r="CF171" s="2"/>
    </row>
    <row r="172" spans="6:84" x14ac:dyDescent="0.25">
      <c r="F172" s="2"/>
      <c r="BS172" s="2"/>
      <c r="BT172" s="3"/>
      <c r="CF172" s="2"/>
    </row>
    <row r="173" spans="6:84" x14ac:dyDescent="0.25">
      <c r="F173" s="2"/>
      <c r="BS173" s="2"/>
      <c r="BT173" s="3"/>
      <c r="CF173" s="2"/>
    </row>
    <row r="174" spans="6:84" x14ac:dyDescent="0.25">
      <c r="F174" s="2"/>
      <c r="BS174" s="2"/>
      <c r="BT174" s="3"/>
      <c r="CF174" s="2"/>
    </row>
    <row r="175" spans="6:84" x14ac:dyDescent="0.25">
      <c r="F175" s="2"/>
      <c r="BS175" s="2"/>
      <c r="BT175" s="3"/>
      <c r="CF175" s="2"/>
    </row>
    <row r="176" spans="6:84" x14ac:dyDescent="0.25">
      <c r="F176" s="2"/>
      <c r="BS176" s="2"/>
      <c r="BT176" s="3"/>
      <c r="CF176" s="2"/>
    </row>
    <row r="177" spans="6:84" x14ac:dyDescent="0.25">
      <c r="F177" s="2"/>
      <c r="BS177" s="2"/>
      <c r="BT177" s="3"/>
    </row>
    <row r="178" spans="6:84" x14ac:dyDescent="0.25">
      <c r="F178" s="2"/>
    </row>
    <row r="179" spans="6:84" x14ac:dyDescent="0.25">
      <c r="F179" s="2"/>
      <c r="BS179" s="2"/>
      <c r="BT179" s="3"/>
      <c r="CF179" s="2"/>
    </row>
    <row r="180" spans="6:84" x14ac:dyDescent="0.25">
      <c r="F180" s="2"/>
      <c r="BS180" s="2"/>
      <c r="BT180" s="3"/>
      <c r="CF180" s="2"/>
    </row>
    <row r="181" spans="6:84" x14ac:dyDescent="0.25">
      <c r="F181" s="2"/>
      <c r="BS181" s="2"/>
      <c r="BT181" s="3"/>
      <c r="CF181" s="2"/>
    </row>
    <row r="182" spans="6:84" x14ac:dyDescent="0.25">
      <c r="F182" s="2"/>
      <c r="BS182" s="2"/>
      <c r="BT182" s="3"/>
      <c r="CF182" s="2"/>
    </row>
    <row r="183" spans="6:84" x14ac:dyDescent="0.25">
      <c r="F183" s="2"/>
      <c r="BS183" s="2"/>
      <c r="BT183" s="3"/>
      <c r="CF183" s="2"/>
    </row>
    <row r="184" spans="6:84" x14ac:dyDescent="0.25">
      <c r="F184" s="2"/>
      <c r="BS184" s="2"/>
      <c r="BT184" s="3"/>
      <c r="CF184" s="2"/>
    </row>
    <row r="185" spans="6:84" x14ac:dyDescent="0.25">
      <c r="F185" s="2"/>
      <c r="BS185" s="2"/>
      <c r="BT185" s="3"/>
      <c r="CF185" s="2"/>
    </row>
    <row r="186" spans="6:84" x14ac:dyDescent="0.25">
      <c r="F186" s="2"/>
      <c r="BS186" s="2"/>
      <c r="BT186" s="3"/>
      <c r="CF186" s="2"/>
    </row>
    <row r="187" spans="6:84" x14ac:dyDescent="0.25">
      <c r="F187" s="2"/>
      <c r="BS187" s="2"/>
      <c r="BT187" s="3"/>
      <c r="CF187" s="2"/>
    </row>
    <row r="188" spans="6:84" x14ac:dyDescent="0.25">
      <c r="F188" s="2"/>
      <c r="BS188" s="2"/>
      <c r="BT188" s="3"/>
      <c r="CF188" s="2"/>
    </row>
    <row r="189" spans="6:84" x14ac:dyDescent="0.25">
      <c r="F189" s="2"/>
      <c r="BS189" s="2"/>
      <c r="BT189" s="3"/>
      <c r="CF189" s="2"/>
    </row>
    <row r="190" spans="6:84" x14ac:dyDescent="0.25">
      <c r="F190" s="2"/>
      <c r="BS190" s="2"/>
      <c r="BT190" s="3"/>
    </row>
    <row r="191" spans="6:84" x14ac:dyDescent="0.25">
      <c r="F191" s="2"/>
    </row>
    <row r="192" spans="6:84" x14ac:dyDescent="0.25">
      <c r="F192" s="2"/>
      <c r="BS192" s="2"/>
      <c r="BT192" s="3"/>
      <c r="CF192" s="2"/>
    </row>
    <row r="193" spans="6:84" x14ac:dyDescent="0.25">
      <c r="F193" s="2"/>
      <c r="BS193" s="2"/>
      <c r="BT193" s="3"/>
      <c r="CF193" s="2"/>
    </row>
    <row r="194" spans="6:84" x14ac:dyDescent="0.25">
      <c r="F194" s="2"/>
      <c r="BS194" s="2"/>
      <c r="BT194" s="3"/>
      <c r="CF194" s="2"/>
    </row>
    <row r="195" spans="6:84" x14ac:dyDescent="0.25">
      <c r="F195" s="2"/>
      <c r="BS195" s="2"/>
      <c r="BT195" s="3"/>
      <c r="CF195" s="2"/>
    </row>
    <row r="196" spans="6:84" x14ac:dyDescent="0.25">
      <c r="F196" s="2"/>
      <c r="BS196" s="2"/>
      <c r="BT196" s="3"/>
    </row>
    <row r="197" spans="6:84" x14ac:dyDescent="0.25">
      <c r="F197" s="2"/>
      <c r="BS197" s="2"/>
      <c r="BT197" s="3"/>
      <c r="CF197" s="2"/>
    </row>
    <row r="198" spans="6:84" x14ac:dyDescent="0.25">
      <c r="F198" s="2"/>
      <c r="BS198" s="2"/>
      <c r="BT198" s="3"/>
      <c r="CF198" s="2"/>
    </row>
    <row r="199" spans="6:84" x14ac:dyDescent="0.25">
      <c r="F199" s="2"/>
      <c r="BS199" s="2"/>
      <c r="BT199" s="3"/>
      <c r="CF199" s="2"/>
    </row>
    <row r="200" spans="6:84" x14ac:dyDescent="0.25">
      <c r="F200" s="2"/>
      <c r="BS200" s="2"/>
      <c r="BT200" s="3"/>
    </row>
    <row r="201" spans="6:84" x14ac:dyDescent="0.25">
      <c r="F201" s="2"/>
      <c r="BS201" s="2"/>
      <c r="BT201" s="3"/>
      <c r="CF201" s="2"/>
    </row>
    <row r="202" spans="6:84" x14ac:dyDescent="0.25">
      <c r="F202" s="2"/>
      <c r="BS202" s="2"/>
      <c r="BT202" s="3"/>
      <c r="CF202" s="2"/>
    </row>
    <row r="203" spans="6:84" x14ac:dyDescent="0.25">
      <c r="F203" s="2"/>
      <c r="BS203" s="2"/>
      <c r="BT203" s="3"/>
      <c r="CF203" s="2"/>
    </row>
    <row r="204" spans="6:84" x14ac:dyDescent="0.25">
      <c r="F204" s="2"/>
      <c r="BS204" s="2"/>
      <c r="BT204" s="3"/>
      <c r="CF204" s="2"/>
    </row>
    <row r="205" spans="6:84" x14ac:dyDescent="0.25">
      <c r="F205" s="2"/>
      <c r="BS205" s="2"/>
      <c r="BT205" s="3"/>
      <c r="CF205" s="2"/>
    </row>
    <row r="206" spans="6:84" x14ac:dyDescent="0.25">
      <c r="F206" s="2"/>
      <c r="BS206" s="2"/>
      <c r="BT206" s="3"/>
      <c r="CF206" s="2"/>
    </row>
    <row r="207" spans="6:84" x14ac:dyDescent="0.25">
      <c r="F207" s="2"/>
      <c r="BS207" s="2"/>
      <c r="BT207" s="3"/>
      <c r="CF207" s="2"/>
    </row>
    <row r="208" spans="6:84" x14ac:dyDescent="0.25">
      <c r="F208" s="2"/>
    </row>
    <row r="209" spans="6:84" x14ac:dyDescent="0.25">
      <c r="F209" s="2"/>
      <c r="BS209" s="2"/>
      <c r="BT209" s="3"/>
    </row>
    <row r="210" spans="6:84" x14ac:dyDescent="0.25">
      <c r="F210" s="2"/>
      <c r="BS210" s="2"/>
      <c r="BT210" s="3"/>
      <c r="CF210" s="2"/>
    </row>
    <row r="211" spans="6:84" x14ac:dyDescent="0.25">
      <c r="F211" s="2"/>
      <c r="BS211" s="2"/>
      <c r="BT211" s="3"/>
      <c r="CF211" s="2"/>
    </row>
    <row r="212" spans="6:84" x14ac:dyDescent="0.25">
      <c r="F212" s="2"/>
    </row>
    <row r="213" spans="6:84" x14ac:dyDescent="0.25">
      <c r="F213" s="2"/>
      <c r="BS213" s="2"/>
      <c r="BT213" s="3"/>
      <c r="CF213" s="2"/>
    </row>
    <row r="214" spans="6:84" x14ac:dyDescent="0.25">
      <c r="F214" s="2"/>
      <c r="BS214" s="2"/>
      <c r="BT214" s="3"/>
      <c r="CF214" s="2"/>
    </row>
    <row r="215" spans="6:84" x14ac:dyDescent="0.25">
      <c r="F215" s="2"/>
      <c r="BS215" s="2"/>
      <c r="BT215" s="3"/>
      <c r="CF215" s="2"/>
    </row>
    <row r="216" spans="6:84" x14ac:dyDescent="0.25">
      <c r="F216" s="2"/>
      <c r="BS216" s="2"/>
      <c r="BT216" s="3"/>
      <c r="CF216" s="2"/>
    </row>
    <row r="217" spans="6:84" x14ac:dyDescent="0.25">
      <c r="F217" s="2"/>
      <c r="BS217" s="2"/>
      <c r="BT217" s="3"/>
      <c r="CF217" s="2"/>
    </row>
    <row r="218" spans="6:84" x14ac:dyDescent="0.25">
      <c r="F218" s="2"/>
      <c r="BS218" s="2"/>
      <c r="BT218" s="3"/>
      <c r="CF218" s="2"/>
    </row>
    <row r="219" spans="6:84" x14ac:dyDescent="0.25">
      <c r="F219" s="2"/>
      <c r="BS219" s="2"/>
      <c r="BT219" s="3"/>
      <c r="CF219" s="2"/>
    </row>
    <row r="220" spans="6:84" x14ac:dyDescent="0.25">
      <c r="F220" s="2"/>
      <c r="BS220" s="2"/>
      <c r="BT220" s="3"/>
      <c r="CF220" s="2"/>
    </row>
    <row r="221" spans="6:84" x14ac:dyDescent="0.25">
      <c r="F221" s="2"/>
      <c r="BS221" s="2"/>
      <c r="BT221" s="3"/>
      <c r="CF221" s="2"/>
    </row>
    <row r="222" spans="6:84" x14ac:dyDescent="0.25">
      <c r="F222" s="2"/>
      <c r="BS222" s="2"/>
      <c r="BT222" s="3"/>
      <c r="CF222" s="2"/>
    </row>
    <row r="223" spans="6:84" x14ac:dyDescent="0.25">
      <c r="F223" s="2"/>
      <c r="BS223" s="2"/>
      <c r="BT223" s="3"/>
      <c r="CF223" s="2"/>
    </row>
    <row r="224" spans="6:84" x14ac:dyDescent="0.25">
      <c r="F224" s="2"/>
      <c r="BS224" s="2"/>
      <c r="BT224" s="3"/>
      <c r="CF224" s="2"/>
    </row>
    <row r="225" spans="6:84" x14ac:dyDescent="0.25">
      <c r="F225" s="2"/>
      <c r="BS225" s="2"/>
      <c r="BT225" s="3"/>
      <c r="CF225" s="2"/>
    </row>
    <row r="226" spans="6:84" x14ac:dyDescent="0.25">
      <c r="F226" s="2"/>
    </row>
    <row r="227" spans="6:84" x14ac:dyDescent="0.25">
      <c r="F227" s="2"/>
      <c r="BS227" s="2"/>
      <c r="BT227" s="3"/>
      <c r="CF227" s="2"/>
    </row>
    <row r="228" spans="6:84" x14ac:dyDescent="0.25">
      <c r="F228" s="2"/>
      <c r="BS228" s="2"/>
      <c r="BT228" s="3"/>
      <c r="CF228" s="2"/>
    </row>
    <row r="229" spans="6:84" x14ac:dyDescent="0.25">
      <c r="F229" s="2"/>
      <c r="BS229" s="2"/>
      <c r="BT229" s="3"/>
    </row>
    <row r="230" spans="6:84" x14ac:dyDescent="0.25">
      <c r="F230" s="2"/>
      <c r="BS230" s="2"/>
      <c r="BT230" s="3"/>
    </row>
    <row r="231" spans="6:84" x14ac:dyDescent="0.25">
      <c r="F231" s="2"/>
    </row>
    <row r="232" spans="6:84" x14ac:dyDescent="0.25">
      <c r="F232" s="2"/>
    </row>
    <row r="233" spans="6:84" x14ac:dyDescent="0.25">
      <c r="F233" s="2"/>
      <c r="BS233" s="2"/>
      <c r="BT233" s="3"/>
      <c r="CF233" s="2"/>
    </row>
    <row r="234" spans="6:84" x14ac:dyDescent="0.25">
      <c r="F234" s="2"/>
    </row>
    <row r="235" spans="6:84" x14ac:dyDescent="0.25">
      <c r="F235" s="2"/>
      <c r="BS235" s="2"/>
      <c r="BT235" s="3"/>
      <c r="CF235" s="2"/>
    </row>
    <row r="236" spans="6:84" x14ac:dyDescent="0.25">
      <c r="F236" s="2"/>
      <c r="BS236" s="2"/>
      <c r="BT236" s="3"/>
      <c r="CF236" s="2"/>
    </row>
    <row r="237" spans="6:84" x14ac:dyDescent="0.25">
      <c r="F237" s="2"/>
      <c r="BS237" s="2"/>
      <c r="BT237" s="3"/>
      <c r="CF237" s="2"/>
    </row>
    <row r="238" spans="6:84" x14ac:dyDescent="0.25">
      <c r="F238" s="2"/>
    </row>
    <row r="239" spans="6:84" x14ac:dyDescent="0.25">
      <c r="F239" s="2"/>
      <c r="BS239" s="2"/>
      <c r="BT239" s="3"/>
    </row>
    <row r="240" spans="6:84" x14ac:dyDescent="0.25">
      <c r="F240" s="2"/>
      <c r="BS240" s="2"/>
      <c r="BT240" s="3"/>
    </row>
    <row r="241" spans="6:84" x14ac:dyDescent="0.25">
      <c r="F241" s="2"/>
    </row>
    <row r="242" spans="6:84" x14ac:dyDescent="0.25">
      <c r="F242" s="2"/>
      <c r="BS242" s="2"/>
      <c r="BT242" s="3"/>
      <c r="CF242" s="2"/>
    </row>
    <row r="243" spans="6:84" x14ac:dyDescent="0.25">
      <c r="F243" s="2"/>
    </row>
    <row r="244" spans="6:84" x14ac:dyDescent="0.25">
      <c r="F244" s="2"/>
    </row>
    <row r="245" spans="6:84" x14ac:dyDescent="0.25">
      <c r="F245" s="2"/>
    </row>
    <row r="246" spans="6:84" x14ac:dyDescent="0.25">
      <c r="F246" s="2"/>
    </row>
    <row r="247" spans="6:84" x14ac:dyDescent="0.25">
      <c r="F247" s="2"/>
      <c r="BS247" s="2"/>
      <c r="BT247" s="3"/>
      <c r="CF247" s="2"/>
    </row>
    <row r="248" spans="6:84" x14ac:dyDescent="0.25">
      <c r="F248" s="2"/>
    </row>
    <row r="249" spans="6:84" x14ac:dyDescent="0.25">
      <c r="F249" s="2"/>
    </row>
    <row r="250" spans="6:84" x14ac:dyDescent="0.25">
      <c r="F250" s="2"/>
    </row>
    <row r="251" spans="6:84" x14ac:dyDescent="0.25">
      <c r="F251" s="2"/>
    </row>
    <row r="252" spans="6:84" x14ac:dyDescent="0.25">
      <c r="F252" s="2"/>
    </row>
    <row r="253" spans="6:84" x14ac:dyDescent="0.25">
      <c r="F253" s="2"/>
    </row>
    <row r="254" spans="6:84" x14ac:dyDescent="0.25">
      <c r="F254" s="2"/>
    </row>
    <row r="255" spans="6:84" x14ac:dyDescent="0.25">
      <c r="F255" s="2"/>
    </row>
    <row r="256" spans="6:84" x14ac:dyDescent="0.25">
      <c r="F256" s="2"/>
    </row>
    <row r="257" spans="6:6" x14ac:dyDescent="0.25">
      <c r="F257" s="2"/>
    </row>
    <row r="258" spans="6:6" x14ac:dyDescent="0.25">
      <c r="F258" s="2"/>
    </row>
    <row r="259" spans="6:6" x14ac:dyDescent="0.25">
      <c r="F259" s="2"/>
    </row>
    <row r="260" spans="6:6" x14ac:dyDescent="0.25">
      <c r="F260" s="2"/>
    </row>
    <row r="261" spans="6:6" x14ac:dyDescent="0.25">
      <c r="F261" s="2"/>
    </row>
    <row r="262" spans="6:6" x14ac:dyDescent="0.25">
      <c r="F262" s="2"/>
    </row>
    <row r="263" spans="6:6" x14ac:dyDescent="0.25">
      <c r="F263" s="2"/>
    </row>
    <row r="264" spans="6:6" x14ac:dyDescent="0.25">
      <c r="F26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2020-05-04T06:03:02Z</dcterms:created>
  <dcterms:modified xsi:type="dcterms:W3CDTF">2020-05-04T06:04:51Z</dcterms:modified>
</cp:coreProperties>
</file>