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397AEBFB-7F25-4109-9FD0-5A2AE3D8C9C6}" xr6:coauthVersionLast="47" xr6:coauthVersionMax="47" xr10:uidLastSave="{00000000-0000-0000-0000-000000000000}"/>
  <bookViews>
    <workbookView xWindow="28680" yWindow="-120" windowWidth="20730" windowHeight="11040" xr2:uid="{80CF108C-35A5-4888-BE81-C197F2C3B8BC}"/>
  </bookViews>
  <sheets>
    <sheet name="sdrascd7-IESANPA14024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6" i="1" l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<sst xmlns="http://schemas.openxmlformats.org/spreadsheetml/2006/main" count="382" uniqueCount="186">
  <si>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</si>
  <si>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</si>
  <si>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</si>
  <si>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</si>
  <si>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</si>
  <si>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</si>
  <si>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</si>
  <si>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</si>
  <si>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</si>
  <si>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</si>
  <si>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</si>
  <si>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</si>
  <si>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</si>
  <si>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</si>
  <si>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</si>
  <si>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</si>
  <si>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</si>
  <si>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</si>
  <si>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</si>
  <si>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</si>
  <si>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</si>
  <si>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</si>
  <si>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</si>
  <si>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</si>
  <si>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</si>
  <si>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</si>
  <si>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</si>
  <si>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</si>
  <si>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</si>
  <si>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</si>
  <si>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</si>
  <si>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</si>
  <si>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</si>
  <si>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</si>
  <si>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</si>
  <si>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</si>
  <si>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</si>
  <si>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</si>
  <si>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</si>
  <si>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</si>
  <si>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</si>
  <si>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</si>
  <si>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</si>
  <si>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</si>
  <si>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</si>
  <si>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</si>
  <si>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</si>
  <si>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</si>
  <si>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</si>
  <si>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</si>
  <si>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</si>
  <si>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</si>
  <si>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</si>
  <si>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</si>
  <si>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</si>
  <si>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</si>
  <si>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</si>
  <si>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</si>
  <si>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</si>
  <si>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</si>
  <si>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</si>
  <si>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</si>
  <si>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</si>
  <si>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</si>
  <si>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</si>
  <si>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</si>
  <si>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</si>
  <si>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</si>
  <si>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</si>
  <si>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</si>
  <si>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</si>
  <si>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</si>
  <si>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J19267</t>
  </si>
  <si>
    <t xml:space="preserve">TRI MOVE                           </t>
  </si>
  <si>
    <t>WAY</t>
  </si>
  <si>
    <t>UITEN</t>
  </si>
  <si>
    <t>UITENHAGE</t>
  </si>
  <si>
    <t xml:space="preserve">Afromix                            </t>
  </si>
  <si>
    <t xml:space="preserve">                                   </t>
  </si>
  <si>
    <t>BOKSB</t>
  </si>
  <si>
    <t>BOKSBURG</t>
  </si>
  <si>
    <t>ON1</t>
  </si>
  <si>
    <t>?</t>
  </si>
  <si>
    <t>Manager</t>
  </si>
  <si>
    <t>Jamie Lee</t>
  </si>
  <si>
    <t>Chantelle</t>
  </si>
  <si>
    <t>yes</t>
  </si>
  <si>
    <t>POD received from cell 0837842726 M</t>
  </si>
  <si>
    <t>Flyer</t>
  </si>
  <si>
    <t>no</t>
  </si>
  <si>
    <t>PRETO</t>
  </si>
  <si>
    <t>PRETORIA</t>
  </si>
  <si>
    <t xml:space="preserve">FULUFHELO MUTAVHDSINDI             </t>
  </si>
  <si>
    <t>GIYAN</t>
  </si>
  <si>
    <t>GIYANI</t>
  </si>
  <si>
    <t xml:space="preserve">FULUFHELO MUTAVHATSINDU            </t>
  </si>
  <si>
    <t>DBC</t>
  </si>
  <si>
    <t>FULUFHELO MUTAVHATSINDU</t>
  </si>
  <si>
    <t>POD received from cell 0761959806 M</t>
  </si>
  <si>
    <t>PARCEL</t>
  </si>
  <si>
    <t>CAPET</t>
  </si>
  <si>
    <t>CAPE TOWN</t>
  </si>
  <si>
    <t xml:space="preserve">LUGGAGE WAREHOUSE                  </t>
  </si>
  <si>
    <t>KOMAT</t>
  </si>
  <si>
    <t>KOMATIPOORT</t>
  </si>
  <si>
    <t xml:space="preserve">SAMKELO LUBISO                     </t>
  </si>
  <si>
    <t>ON2</t>
  </si>
  <si>
    <t>LUSANDA</t>
  </si>
  <si>
    <t>SAMKELO LUBISO</t>
  </si>
  <si>
    <t>FUE / doc</t>
  </si>
  <si>
    <t>POD received from cell 0794854291 M</t>
  </si>
  <si>
    <t xml:space="preserve">CLOOF WINE EST                     </t>
  </si>
  <si>
    <t>HERMA</t>
  </si>
  <si>
    <t>HERMANUS</t>
  </si>
  <si>
    <t xml:space="preserve">NA                                 </t>
  </si>
  <si>
    <t>SHARON SMALL-SMILLIE</t>
  </si>
  <si>
    <t>CLOOF</t>
  </si>
  <si>
    <t>Shorn</t>
  </si>
  <si>
    <t>POD received from cell 0737748150 M</t>
  </si>
  <si>
    <t>SEDGE</t>
  </si>
  <si>
    <t>SEDGEFIELD</t>
  </si>
  <si>
    <t xml:space="preserve">ULTRA LIQUORS                      </t>
  </si>
  <si>
    <t>.</t>
  </si>
  <si>
    <t>Shalton</t>
  </si>
  <si>
    <t>POD received from cell 0635187263 M</t>
  </si>
  <si>
    <t>MOSSE</t>
  </si>
  <si>
    <t>MOSSEL BAY</t>
  </si>
  <si>
    <t xml:space="preserve">THE GOOD STUFF CO                  </t>
  </si>
  <si>
    <t>Pieter</t>
  </si>
  <si>
    <t>POD received from cell 0847800788 M</t>
  </si>
  <si>
    <t xml:space="preserve">KP OPTIM                           </t>
  </si>
  <si>
    <t>ALBE2</t>
  </si>
  <si>
    <t>ALBERTON</t>
  </si>
  <si>
    <t xml:space="preserve">BRAAI   BBQ                        </t>
  </si>
  <si>
    <t>JESSICA</t>
  </si>
  <si>
    <t>yuline</t>
  </si>
  <si>
    <t>POD received from cell 0606746779 M</t>
  </si>
  <si>
    <t>SIMON</t>
  </si>
  <si>
    <t>SIMONDIUM</t>
  </si>
  <si>
    <t xml:space="preserve">ADA LIGHTING                       </t>
  </si>
  <si>
    <t>DURBA</t>
  </si>
  <si>
    <t>DURBAN</t>
  </si>
  <si>
    <t xml:space="preserve">MARLIN                             </t>
  </si>
  <si>
    <t>MIKAYLE</t>
  </si>
  <si>
    <t>MARLIN</t>
  </si>
  <si>
    <t>POD received from cell 0659825059 M</t>
  </si>
  <si>
    <t>reece</t>
  </si>
  <si>
    <t>Appointment required</t>
  </si>
  <si>
    <t>jam</t>
  </si>
  <si>
    <t>FUE / DOC</t>
  </si>
  <si>
    <t>POD received from cell 0727759089 M</t>
  </si>
  <si>
    <t>UPING</t>
  </si>
  <si>
    <t>UPINGTON</t>
  </si>
  <si>
    <t xml:space="preserve">DULUX PAINT CNTR                   </t>
  </si>
  <si>
    <t>JOHN PAUL LOURENCHINO</t>
  </si>
  <si>
    <t>WILLY</t>
  </si>
  <si>
    <t>HND / FUE / doc</t>
  </si>
  <si>
    <t>POD received from cell 0660963892 M</t>
  </si>
  <si>
    <t xml:space="preserve">LUGGAGE GLOVE CC                   </t>
  </si>
  <si>
    <t>UMTAT</t>
  </si>
  <si>
    <t>UMTATA</t>
  </si>
  <si>
    <t>MANTOMBI TSHETU</t>
  </si>
  <si>
    <t>SIDOYI</t>
  </si>
  <si>
    <t>BURG1</t>
  </si>
  <si>
    <t>BURGERSFORT</t>
  </si>
  <si>
    <t xml:space="preserve">TUBATSE RESIDENCE                  </t>
  </si>
  <si>
    <t>MOSIMA RATAU</t>
  </si>
  <si>
    <t>ROSTER</t>
  </si>
  <si>
    <t>FUE / DOC / NDC</t>
  </si>
  <si>
    <t>VILL1</t>
  </si>
  <si>
    <t>VILLIERS</t>
  </si>
  <si>
    <t>Redirect waybill on waybill nu</t>
  </si>
  <si>
    <t>HND / FUE / DOC</t>
  </si>
  <si>
    <t>Redirect waybill on waybill number R0099</t>
  </si>
  <si>
    <t xml:space="preserve">SAUKELISWE MNCADI                  </t>
  </si>
  <si>
    <t>SAUKELISWE MNCADI</t>
  </si>
  <si>
    <t>POD received from cell 0691961312 M</t>
  </si>
  <si>
    <t>JOHAN</t>
  </si>
  <si>
    <t>JOHANNESBURG</t>
  </si>
  <si>
    <t xml:space="preserve">GREEN AIR OUTDOOR GYM              </t>
  </si>
  <si>
    <t>MARGA</t>
  </si>
  <si>
    <t>MARGATE</t>
  </si>
  <si>
    <t xml:space="preserve">MAC BANANA                         </t>
  </si>
  <si>
    <t>VICTORIA</t>
  </si>
  <si>
    <t>NETA</t>
  </si>
  <si>
    <t>GERALDINE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</si>
</sst>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E773E-87D6-4798-8BB6-2DE6DEB75651}">
  <dimension ref="A1:CN16"/>
  <sheetViews>
    <sheetView tabSelected="1" workbookViewId="0">
      <selection activeCell="A18" sqref="A18:XFD18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"080010967427"</f>
        <v>080010967427</v>
      </c>
      <c r="F2" s="3">
        <v>45189</v>
      </c>
      <c r="G2">
        <v>202406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77</v>
      </c>
      <c r="O2" t="s">
        <v>81</v>
      </c>
      <c r="P2" t="str">
        <f>"-                             "</f>
        <v xml:space="preserve">-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29.07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75.22</v>
      </c>
      <c r="BM2">
        <v>11.28</v>
      </c>
      <c r="BN2">
        <v>86.5</v>
      </c>
      <c r="BO2">
        <v>86.5</v>
      </c>
      <c r="BP2" t="s">
        <v>82</v>
      </c>
      <c r="BQ2" t="s">
        <v>83</v>
      </c>
      <c r="BR2" t="s">
        <v>84</v>
      </c>
      <c r="BS2" s="3">
        <v>45190</v>
      </c>
      <c r="BT2" s="4">
        <v>0.32291666666666669</v>
      </c>
      <c r="BU2" t="s">
        <v>85</v>
      </c>
      <c r="BV2" t="s">
        <v>86</v>
      </c>
      <c r="BY2">
        <v>1200</v>
      </c>
      <c r="CA2" t="s">
        <v>87</v>
      </c>
      <c r="CC2" t="s">
        <v>80</v>
      </c>
      <c r="CD2">
        <v>1459</v>
      </c>
      <c r="CE2" t="s">
        <v>88</v>
      </c>
      <c r="CF2" s="3">
        <v>45190</v>
      </c>
      <c r="CI2">
        <v>1</v>
      </c>
      <c r="CJ2">
        <v>1</v>
      </c>
      <c r="CK2">
        <v>21</v>
      </c>
      <c r="CL2" t="s">
        <v>89</v>
      </c>
    </row>
    <row r="3" spans="1:92" x14ac:dyDescent="0.3">
      <c r="A3" t="s">
        <v>72</v>
      </c>
      <c r="B3" t="s">
        <v>73</v>
      </c>
      <c r="C3" t="s">
        <v>74</v>
      </c>
      <c r="E3" t="str">
        <f>"R009943061687"</f>
        <v>R009943061687</v>
      </c>
      <c r="F3" s="3">
        <v>45191</v>
      </c>
      <c r="G3">
        <v>202406</v>
      </c>
      <c r="H3" t="s">
        <v>90</v>
      </c>
      <c r="I3" t="s">
        <v>91</v>
      </c>
      <c r="J3" t="s">
        <v>92</v>
      </c>
      <c r="K3" t="s">
        <v>78</v>
      </c>
      <c r="L3" t="s">
        <v>93</v>
      </c>
      <c r="M3" t="s">
        <v>94</v>
      </c>
      <c r="N3" t="s">
        <v>95</v>
      </c>
      <c r="O3" t="s">
        <v>96</v>
      </c>
      <c r="P3" t="str">
        <f>"200916                        "</f>
        <v xml:space="preserve">200916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5.57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79.3</v>
      </c>
      <c r="AR3">
        <v>0</v>
      </c>
      <c r="AS3">
        <v>0</v>
      </c>
      <c r="AT3">
        <v>0</v>
      </c>
      <c r="AU3">
        <v>0</v>
      </c>
      <c r="AV3">
        <v>0</v>
      </c>
      <c r="AW3">
        <v>15.9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1.4</v>
      </c>
      <c r="BJ3">
        <v>8.8000000000000007</v>
      </c>
      <c r="BK3">
        <v>9</v>
      </c>
      <c r="BL3">
        <v>226.65</v>
      </c>
      <c r="BM3">
        <v>34</v>
      </c>
      <c r="BN3">
        <v>260.64999999999998</v>
      </c>
      <c r="BO3">
        <v>260.64999999999998</v>
      </c>
      <c r="BQ3" t="s">
        <v>97</v>
      </c>
      <c r="BS3" s="3">
        <v>45195</v>
      </c>
      <c r="BT3" s="4">
        <v>0.78333333333333333</v>
      </c>
      <c r="BU3" t="s">
        <v>97</v>
      </c>
      <c r="BV3" t="s">
        <v>86</v>
      </c>
      <c r="BY3">
        <v>44049.599999999999</v>
      </c>
      <c r="BZ3" t="s">
        <v>30</v>
      </c>
      <c r="CA3" t="s">
        <v>98</v>
      </c>
      <c r="CC3" t="s">
        <v>94</v>
      </c>
      <c r="CD3">
        <v>945</v>
      </c>
      <c r="CE3" t="s">
        <v>99</v>
      </c>
      <c r="CF3" s="3">
        <v>45197</v>
      </c>
      <c r="CI3">
        <v>2</v>
      </c>
      <c r="CJ3">
        <v>2</v>
      </c>
      <c r="CK3">
        <v>43</v>
      </c>
      <c r="CL3" t="s">
        <v>89</v>
      </c>
    </row>
    <row r="4" spans="1:92" x14ac:dyDescent="0.3">
      <c r="A4" t="s">
        <v>72</v>
      </c>
      <c r="B4" t="s">
        <v>73</v>
      </c>
      <c r="C4" t="s">
        <v>74</v>
      </c>
      <c r="E4" t="str">
        <f>"009943061689"</f>
        <v>009943061689</v>
      </c>
      <c r="F4" s="3">
        <v>45195</v>
      </c>
      <c r="G4">
        <v>202406</v>
      </c>
      <c r="H4" t="s">
        <v>100</v>
      </c>
      <c r="I4" t="s">
        <v>101</v>
      </c>
      <c r="J4" t="s">
        <v>102</v>
      </c>
      <c r="K4" t="s">
        <v>78</v>
      </c>
      <c r="L4" t="s">
        <v>103</v>
      </c>
      <c r="M4" t="s">
        <v>104</v>
      </c>
      <c r="N4" t="s">
        <v>105</v>
      </c>
      <c r="O4" t="s">
        <v>106</v>
      </c>
      <c r="P4" t="str">
        <f>"201121                        "</f>
        <v xml:space="preserve">201121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71.099999999999994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1.3</v>
      </c>
      <c r="BJ4">
        <v>4.4000000000000004</v>
      </c>
      <c r="BK4">
        <v>5</v>
      </c>
      <c r="BL4">
        <v>183.96</v>
      </c>
      <c r="BM4">
        <v>27.59</v>
      </c>
      <c r="BN4">
        <v>211.55</v>
      </c>
      <c r="BO4">
        <v>211.55</v>
      </c>
      <c r="BR4" t="s">
        <v>107</v>
      </c>
      <c r="BS4" s="3">
        <v>45197</v>
      </c>
      <c r="BT4" s="4">
        <v>0.62847222222222221</v>
      </c>
      <c r="BU4" t="s">
        <v>108</v>
      </c>
      <c r="BV4" t="s">
        <v>86</v>
      </c>
      <c r="BY4">
        <v>22147.84</v>
      </c>
      <c r="BZ4" t="s">
        <v>109</v>
      </c>
      <c r="CA4" t="s">
        <v>110</v>
      </c>
      <c r="CC4" t="s">
        <v>104</v>
      </c>
      <c r="CD4">
        <v>1340</v>
      </c>
      <c r="CE4" t="s">
        <v>99</v>
      </c>
      <c r="CF4" s="3">
        <v>45197</v>
      </c>
      <c r="CI4">
        <v>2</v>
      </c>
      <c r="CJ4">
        <v>2</v>
      </c>
      <c r="CK4">
        <v>33</v>
      </c>
      <c r="CL4" t="s">
        <v>89</v>
      </c>
    </row>
    <row r="5" spans="1:92" x14ac:dyDescent="0.3">
      <c r="A5" t="s">
        <v>72</v>
      </c>
      <c r="B5" t="s">
        <v>73</v>
      </c>
      <c r="C5" t="s">
        <v>74</v>
      </c>
      <c r="E5" t="str">
        <f>"009943185129"</f>
        <v>009943185129</v>
      </c>
      <c r="F5" s="3">
        <v>45196</v>
      </c>
      <c r="G5">
        <v>202406</v>
      </c>
      <c r="H5" t="s">
        <v>100</v>
      </c>
      <c r="I5" t="s">
        <v>101</v>
      </c>
      <c r="J5" t="s">
        <v>111</v>
      </c>
      <c r="K5" t="s">
        <v>78</v>
      </c>
      <c r="L5" t="s">
        <v>112</v>
      </c>
      <c r="M5" t="s">
        <v>113</v>
      </c>
      <c r="N5" t="s">
        <v>114</v>
      </c>
      <c r="O5" t="s">
        <v>96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5.57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68.58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3</v>
      </c>
      <c r="BI5">
        <v>18.100000000000001</v>
      </c>
      <c r="BJ5">
        <v>8.4</v>
      </c>
      <c r="BK5">
        <v>19</v>
      </c>
      <c r="BL5">
        <v>183</v>
      </c>
      <c r="BM5">
        <v>27.45</v>
      </c>
      <c r="BN5">
        <v>210.45</v>
      </c>
      <c r="BO5">
        <v>210.45</v>
      </c>
      <c r="BQ5" t="s">
        <v>115</v>
      </c>
      <c r="BR5" t="s">
        <v>116</v>
      </c>
      <c r="BS5" s="3">
        <v>45197</v>
      </c>
      <c r="BT5" s="4">
        <v>0.66666666666666663</v>
      </c>
      <c r="BU5" t="s">
        <v>117</v>
      </c>
      <c r="BV5" t="s">
        <v>86</v>
      </c>
      <c r="BY5">
        <v>41990.59</v>
      </c>
      <c r="BZ5" t="s">
        <v>109</v>
      </c>
      <c r="CA5" t="s">
        <v>118</v>
      </c>
      <c r="CC5" t="s">
        <v>113</v>
      </c>
      <c r="CD5">
        <v>7200</v>
      </c>
      <c r="CE5" t="s">
        <v>99</v>
      </c>
      <c r="CF5" s="3">
        <v>45198</v>
      </c>
      <c r="CI5">
        <v>2</v>
      </c>
      <c r="CJ5">
        <v>1</v>
      </c>
      <c r="CK5">
        <v>44</v>
      </c>
      <c r="CL5" t="s">
        <v>89</v>
      </c>
    </row>
    <row r="6" spans="1:92" x14ac:dyDescent="0.3">
      <c r="A6" t="s">
        <v>72</v>
      </c>
      <c r="B6" t="s">
        <v>73</v>
      </c>
      <c r="C6" t="s">
        <v>74</v>
      </c>
      <c r="E6" t="str">
        <f>"009943185069"</f>
        <v>009943185069</v>
      </c>
      <c r="F6" s="3">
        <v>45175</v>
      </c>
      <c r="G6">
        <v>202406</v>
      </c>
      <c r="H6" t="s">
        <v>100</v>
      </c>
      <c r="I6" t="s">
        <v>101</v>
      </c>
      <c r="J6" t="s">
        <v>111</v>
      </c>
      <c r="K6" t="s">
        <v>78</v>
      </c>
      <c r="L6" t="s">
        <v>119</v>
      </c>
      <c r="M6" t="s">
        <v>120</v>
      </c>
      <c r="N6" t="s">
        <v>121</v>
      </c>
      <c r="O6" t="s">
        <v>96</v>
      </c>
      <c r="P6" t="str">
        <f>"36769 3032                    "</f>
        <v xml:space="preserve">36769 3032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5.57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176.53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6</v>
      </c>
      <c r="BI6">
        <v>38.1</v>
      </c>
      <c r="BJ6">
        <v>16.100000000000001</v>
      </c>
      <c r="BK6">
        <v>39</v>
      </c>
      <c r="BL6">
        <v>462.3</v>
      </c>
      <c r="BM6">
        <v>69.349999999999994</v>
      </c>
      <c r="BN6">
        <v>531.65</v>
      </c>
      <c r="BO6">
        <v>531.65</v>
      </c>
      <c r="BR6" t="s">
        <v>122</v>
      </c>
      <c r="BS6" s="3">
        <v>45176</v>
      </c>
      <c r="BT6" s="4">
        <v>0.55138888888888882</v>
      </c>
      <c r="BU6" t="s">
        <v>123</v>
      </c>
      <c r="BV6" t="s">
        <v>86</v>
      </c>
      <c r="BY6">
        <v>80355.34</v>
      </c>
      <c r="BZ6" t="s">
        <v>109</v>
      </c>
      <c r="CA6" t="s">
        <v>124</v>
      </c>
      <c r="CC6" t="s">
        <v>120</v>
      </c>
      <c r="CD6">
        <v>6600</v>
      </c>
      <c r="CE6" t="s">
        <v>99</v>
      </c>
      <c r="CF6" s="3">
        <v>45176</v>
      </c>
      <c r="CI6">
        <v>2</v>
      </c>
      <c r="CJ6">
        <v>1</v>
      </c>
      <c r="CK6">
        <v>43</v>
      </c>
      <c r="CL6" t="s">
        <v>89</v>
      </c>
    </row>
    <row r="7" spans="1:92" x14ac:dyDescent="0.3">
      <c r="A7" t="s">
        <v>72</v>
      </c>
      <c r="B7" t="s">
        <v>73</v>
      </c>
      <c r="C7" t="s">
        <v>74</v>
      </c>
      <c r="E7" t="str">
        <f>"009943185070"</f>
        <v>009943185070</v>
      </c>
      <c r="F7" s="3">
        <v>45175</v>
      </c>
      <c r="G7">
        <v>202406</v>
      </c>
      <c r="H7" t="s">
        <v>100</v>
      </c>
      <c r="I7" t="s">
        <v>101</v>
      </c>
      <c r="J7" t="s">
        <v>111</v>
      </c>
      <c r="K7" t="s">
        <v>78</v>
      </c>
      <c r="L7" t="s">
        <v>125</v>
      </c>
      <c r="M7" t="s">
        <v>126</v>
      </c>
      <c r="N7" t="s">
        <v>127</v>
      </c>
      <c r="O7" t="s">
        <v>96</v>
      </c>
      <c r="P7" t="str">
        <f>"36755 530                     "</f>
        <v xml:space="preserve">36755 530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5.57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123.86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4</v>
      </c>
      <c r="BI7">
        <v>25.2</v>
      </c>
      <c r="BJ7">
        <v>10</v>
      </c>
      <c r="BK7">
        <v>26</v>
      </c>
      <c r="BL7">
        <v>326.04000000000002</v>
      </c>
      <c r="BM7">
        <v>48.91</v>
      </c>
      <c r="BN7">
        <v>374.95</v>
      </c>
      <c r="BO7">
        <v>374.95</v>
      </c>
      <c r="BR7" t="s">
        <v>116</v>
      </c>
      <c r="BS7" s="3">
        <v>45176</v>
      </c>
      <c r="BT7" s="4">
        <v>0.61527777777777781</v>
      </c>
      <c r="BU7" t="s">
        <v>128</v>
      </c>
      <c r="BV7" t="s">
        <v>86</v>
      </c>
      <c r="BY7">
        <v>50117.53</v>
      </c>
      <c r="BZ7" t="s">
        <v>109</v>
      </c>
      <c r="CA7" t="s">
        <v>129</v>
      </c>
      <c r="CC7" t="s">
        <v>126</v>
      </c>
      <c r="CD7">
        <v>6500</v>
      </c>
      <c r="CE7" t="s">
        <v>99</v>
      </c>
      <c r="CF7" s="3">
        <v>45176</v>
      </c>
      <c r="CI7">
        <v>1</v>
      </c>
      <c r="CJ7">
        <v>1</v>
      </c>
      <c r="CK7">
        <v>43</v>
      </c>
      <c r="CL7" t="s">
        <v>89</v>
      </c>
    </row>
    <row r="8" spans="1:92" x14ac:dyDescent="0.3">
      <c r="A8" t="s">
        <v>72</v>
      </c>
      <c r="B8" t="s">
        <v>73</v>
      </c>
      <c r="C8" t="s">
        <v>74</v>
      </c>
      <c r="E8" t="str">
        <f>"009943185068"</f>
        <v>009943185068</v>
      </c>
      <c r="F8" s="3">
        <v>45175</v>
      </c>
      <c r="G8">
        <v>202406</v>
      </c>
      <c r="H8" t="s">
        <v>100</v>
      </c>
      <c r="I8" t="s">
        <v>101</v>
      </c>
      <c r="J8" t="s">
        <v>130</v>
      </c>
      <c r="K8" t="s">
        <v>78</v>
      </c>
      <c r="L8" t="s">
        <v>131</v>
      </c>
      <c r="M8" t="s">
        <v>132</v>
      </c>
      <c r="N8" t="s">
        <v>133</v>
      </c>
      <c r="O8" t="s">
        <v>96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5.57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56.23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0.9</v>
      </c>
      <c r="BJ8">
        <v>0.8</v>
      </c>
      <c r="BK8">
        <v>1</v>
      </c>
      <c r="BL8">
        <v>151.05000000000001</v>
      </c>
      <c r="BM8">
        <v>22.66</v>
      </c>
      <c r="BN8">
        <v>173.71</v>
      </c>
      <c r="BO8">
        <v>173.71</v>
      </c>
      <c r="BQ8" t="s">
        <v>134</v>
      </c>
      <c r="BR8" t="s">
        <v>122</v>
      </c>
      <c r="BS8" s="3">
        <v>45177</v>
      </c>
      <c r="BT8" s="4">
        <v>0.60069444444444442</v>
      </c>
      <c r="BU8" t="s">
        <v>135</v>
      </c>
      <c r="BV8" t="s">
        <v>86</v>
      </c>
      <c r="BY8">
        <v>3775.2</v>
      </c>
      <c r="BZ8" t="s">
        <v>109</v>
      </c>
      <c r="CA8" t="s">
        <v>136</v>
      </c>
      <c r="CC8" t="s">
        <v>132</v>
      </c>
      <c r="CD8">
        <v>1457</v>
      </c>
      <c r="CE8" t="s">
        <v>99</v>
      </c>
      <c r="CF8" s="3">
        <v>45177</v>
      </c>
      <c r="CI8">
        <v>3</v>
      </c>
      <c r="CJ8">
        <v>2</v>
      </c>
      <c r="CK8">
        <v>41</v>
      </c>
      <c r="CL8" t="s">
        <v>89</v>
      </c>
    </row>
    <row r="9" spans="1:92" x14ac:dyDescent="0.3">
      <c r="A9" t="s">
        <v>72</v>
      </c>
      <c r="B9" t="s">
        <v>73</v>
      </c>
      <c r="C9" t="s">
        <v>74</v>
      </c>
      <c r="E9" t="str">
        <f>"009943612367"</f>
        <v>009943612367</v>
      </c>
      <c r="F9" s="3">
        <v>45175</v>
      </c>
      <c r="G9">
        <v>202406</v>
      </c>
      <c r="H9" t="s">
        <v>137</v>
      </c>
      <c r="I9" t="s">
        <v>138</v>
      </c>
      <c r="J9" t="s">
        <v>139</v>
      </c>
      <c r="K9" t="s">
        <v>78</v>
      </c>
      <c r="L9" t="s">
        <v>140</v>
      </c>
      <c r="M9" t="s">
        <v>141</v>
      </c>
      <c r="N9" t="s">
        <v>142</v>
      </c>
      <c r="O9" t="s">
        <v>96</v>
      </c>
      <c r="P9" t="str">
        <f>"2110315371                    "</f>
        <v xml:space="preserve">2110315371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5.57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119.81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5.0999999999999996</v>
      </c>
      <c r="BJ9">
        <v>24.8</v>
      </c>
      <c r="BK9">
        <v>25</v>
      </c>
      <c r="BL9">
        <v>315.56</v>
      </c>
      <c r="BM9">
        <v>47.33</v>
      </c>
      <c r="BN9">
        <v>362.89</v>
      </c>
      <c r="BO9">
        <v>362.89</v>
      </c>
      <c r="BR9" t="s">
        <v>143</v>
      </c>
      <c r="BS9" s="3">
        <v>45177</v>
      </c>
      <c r="BT9" s="4">
        <v>0.57500000000000007</v>
      </c>
      <c r="BU9" t="s">
        <v>144</v>
      </c>
      <c r="BV9" t="s">
        <v>86</v>
      </c>
      <c r="BY9">
        <v>124017.5</v>
      </c>
      <c r="BZ9" t="s">
        <v>109</v>
      </c>
      <c r="CA9" t="s">
        <v>145</v>
      </c>
      <c r="CC9" t="s">
        <v>141</v>
      </c>
      <c r="CD9">
        <v>4051</v>
      </c>
      <c r="CE9" t="s">
        <v>99</v>
      </c>
      <c r="CF9" s="3">
        <v>45180</v>
      </c>
      <c r="CI9">
        <v>3</v>
      </c>
      <c r="CJ9">
        <v>2</v>
      </c>
      <c r="CK9">
        <v>43</v>
      </c>
      <c r="CL9" t="s">
        <v>89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"009943482511"</f>
        <v>009943482511</v>
      </c>
      <c r="F10" s="3">
        <v>45175</v>
      </c>
      <c r="G10">
        <v>202406</v>
      </c>
      <c r="H10" t="s">
        <v>140</v>
      </c>
      <c r="I10" t="s">
        <v>141</v>
      </c>
      <c r="J10" t="s">
        <v>73</v>
      </c>
      <c r="K10" t="s">
        <v>78</v>
      </c>
      <c r="L10" t="s">
        <v>100</v>
      </c>
      <c r="M10" t="s">
        <v>101</v>
      </c>
      <c r="N10" t="s">
        <v>102</v>
      </c>
      <c r="O10" t="s">
        <v>81</v>
      </c>
      <c r="P10" t="str">
        <f>"                              "</f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29.07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75.22</v>
      </c>
      <c r="BM10">
        <v>11.28</v>
      </c>
      <c r="BN10">
        <v>86.5</v>
      </c>
      <c r="BO10">
        <v>86.5</v>
      </c>
      <c r="BS10" s="3">
        <v>45180</v>
      </c>
      <c r="BT10" s="4">
        <v>0.3972222222222222</v>
      </c>
      <c r="BU10" t="s">
        <v>146</v>
      </c>
      <c r="BV10" t="s">
        <v>89</v>
      </c>
      <c r="BW10" t="s">
        <v>147</v>
      </c>
      <c r="BX10" t="s">
        <v>148</v>
      </c>
      <c r="BY10">
        <v>1200</v>
      </c>
      <c r="BZ10" t="s">
        <v>149</v>
      </c>
      <c r="CA10" t="s">
        <v>150</v>
      </c>
      <c r="CC10" t="s">
        <v>101</v>
      </c>
      <c r="CD10">
        <v>7945</v>
      </c>
      <c r="CE10" t="s">
        <v>99</v>
      </c>
      <c r="CF10" s="3">
        <v>45181</v>
      </c>
      <c r="CI10">
        <v>2</v>
      </c>
      <c r="CJ10">
        <v>3</v>
      </c>
      <c r="CK10">
        <v>21</v>
      </c>
      <c r="CL10" t="s">
        <v>89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"009943061684"</f>
        <v>009943061684</v>
      </c>
      <c r="F11" s="3">
        <v>45180</v>
      </c>
      <c r="G11">
        <v>202406</v>
      </c>
      <c r="H11" t="s">
        <v>100</v>
      </c>
      <c r="I11" t="s">
        <v>101</v>
      </c>
      <c r="J11" t="s">
        <v>102</v>
      </c>
      <c r="K11" t="s">
        <v>78</v>
      </c>
      <c r="L11" t="s">
        <v>151</v>
      </c>
      <c r="M11" t="s">
        <v>152</v>
      </c>
      <c r="N11" t="s">
        <v>153</v>
      </c>
      <c r="O11" t="s">
        <v>96</v>
      </c>
      <c r="P11" t="str">
        <f>"200559                        "</f>
        <v xml:space="preserve">200559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5.57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184.63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15.9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2</v>
      </c>
      <c r="BI11">
        <v>7.7</v>
      </c>
      <c r="BJ11">
        <v>40.9</v>
      </c>
      <c r="BK11">
        <v>41</v>
      </c>
      <c r="BL11">
        <v>499.16</v>
      </c>
      <c r="BM11">
        <v>74.87</v>
      </c>
      <c r="BN11">
        <v>574.03</v>
      </c>
      <c r="BO11">
        <v>574.03</v>
      </c>
      <c r="BQ11" t="s">
        <v>154</v>
      </c>
      <c r="BR11" t="s">
        <v>107</v>
      </c>
      <c r="BS11" s="3">
        <v>45182</v>
      </c>
      <c r="BT11" s="4">
        <v>0.76874999999999993</v>
      </c>
      <c r="BU11" t="s">
        <v>155</v>
      </c>
      <c r="BV11" t="s">
        <v>86</v>
      </c>
      <c r="BY11">
        <v>204435.39</v>
      </c>
      <c r="BZ11" t="s">
        <v>156</v>
      </c>
      <c r="CA11" t="s">
        <v>157</v>
      </c>
      <c r="CC11" t="s">
        <v>152</v>
      </c>
      <c r="CD11">
        <v>8460</v>
      </c>
      <c r="CE11" t="s">
        <v>99</v>
      </c>
      <c r="CF11" s="3">
        <v>45184</v>
      </c>
      <c r="CI11">
        <v>4</v>
      </c>
      <c r="CJ11">
        <v>2</v>
      </c>
      <c r="CK11">
        <v>43</v>
      </c>
      <c r="CL11" t="s">
        <v>89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"009943061685"</f>
        <v>009943061685</v>
      </c>
      <c r="F12" s="3">
        <v>45184</v>
      </c>
      <c r="G12">
        <v>202406</v>
      </c>
      <c r="H12" t="s">
        <v>100</v>
      </c>
      <c r="I12" t="s">
        <v>101</v>
      </c>
      <c r="J12" t="s">
        <v>158</v>
      </c>
      <c r="K12" t="s">
        <v>78</v>
      </c>
      <c r="L12" t="s">
        <v>159</v>
      </c>
      <c r="M12" t="s">
        <v>160</v>
      </c>
      <c r="N12" t="s">
        <v>114</v>
      </c>
      <c r="O12" t="s">
        <v>106</v>
      </c>
      <c r="P12" t="str">
        <f>"INV200727                     "</f>
        <v xml:space="preserve">INV200727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71.099999999999994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0.9</v>
      </c>
      <c r="BJ12">
        <v>4.5999999999999996</v>
      </c>
      <c r="BK12">
        <v>5</v>
      </c>
      <c r="BL12">
        <v>183.96</v>
      </c>
      <c r="BM12">
        <v>27.59</v>
      </c>
      <c r="BN12">
        <v>211.55</v>
      </c>
      <c r="BO12">
        <v>211.55</v>
      </c>
      <c r="BQ12" t="s">
        <v>161</v>
      </c>
      <c r="BR12" t="s">
        <v>107</v>
      </c>
      <c r="BS12" s="3">
        <v>45189</v>
      </c>
      <c r="BT12" s="4">
        <v>0.58888888888888891</v>
      </c>
      <c r="BU12" t="s">
        <v>162</v>
      </c>
      <c r="BV12" t="s">
        <v>86</v>
      </c>
      <c r="BY12">
        <v>23154.080000000002</v>
      </c>
      <c r="BZ12" t="s">
        <v>109</v>
      </c>
      <c r="CC12" t="s">
        <v>160</v>
      </c>
      <c r="CD12">
        <v>5099</v>
      </c>
      <c r="CE12" t="s">
        <v>99</v>
      </c>
      <c r="CF12" s="3">
        <v>45189</v>
      </c>
      <c r="CI12">
        <v>7</v>
      </c>
      <c r="CJ12">
        <v>3</v>
      </c>
      <c r="CK12">
        <v>33</v>
      </c>
      <c r="CL12" t="s">
        <v>89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"009943061686"</f>
        <v>009943061686</v>
      </c>
      <c r="F13" s="3">
        <v>45189</v>
      </c>
      <c r="G13">
        <v>202406</v>
      </c>
      <c r="H13" t="s">
        <v>100</v>
      </c>
      <c r="I13" t="s">
        <v>101</v>
      </c>
      <c r="J13" t="s">
        <v>102</v>
      </c>
      <c r="K13" t="s">
        <v>78</v>
      </c>
      <c r="L13" t="s">
        <v>163</v>
      </c>
      <c r="M13" t="s">
        <v>164</v>
      </c>
      <c r="N13" t="s">
        <v>165</v>
      </c>
      <c r="O13" t="s">
        <v>81</v>
      </c>
      <c r="P13" t="str">
        <f>"200864                        "</f>
        <v xml:space="preserve">200864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69.05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0.8</v>
      </c>
      <c r="BJ13">
        <v>2.1</v>
      </c>
      <c r="BK13">
        <v>2.5</v>
      </c>
      <c r="BL13">
        <v>178.66</v>
      </c>
      <c r="BM13">
        <v>26.8</v>
      </c>
      <c r="BN13">
        <v>205.46</v>
      </c>
      <c r="BO13">
        <v>205.46</v>
      </c>
      <c r="BQ13" t="s">
        <v>166</v>
      </c>
      <c r="BR13" t="s">
        <v>107</v>
      </c>
      <c r="BS13" s="3">
        <v>45195</v>
      </c>
      <c r="BT13" s="4">
        <v>0.49861111111111112</v>
      </c>
      <c r="BU13" t="s">
        <v>167</v>
      </c>
      <c r="BV13" t="s">
        <v>86</v>
      </c>
      <c r="BY13">
        <v>10257</v>
      </c>
      <c r="BZ13" t="s">
        <v>168</v>
      </c>
      <c r="CC13" t="s">
        <v>164</v>
      </c>
      <c r="CD13">
        <v>1133</v>
      </c>
      <c r="CE13" t="s">
        <v>99</v>
      </c>
      <c r="CF13" s="3">
        <v>45195</v>
      </c>
      <c r="CI13">
        <v>3</v>
      </c>
      <c r="CJ13">
        <v>4</v>
      </c>
      <c r="CK13">
        <v>23</v>
      </c>
      <c r="CL13" t="s">
        <v>89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"009943061687"</f>
        <v>009943061687</v>
      </c>
      <c r="F14" s="3">
        <v>45189</v>
      </c>
      <c r="G14">
        <v>202406</v>
      </c>
      <c r="H14" t="s">
        <v>100</v>
      </c>
      <c r="I14" t="s">
        <v>101</v>
      </c>
      <c r="J14" t="s">
        <v>102</v>
      </c>
      <c r="K14" t="s">
        <v>78</v>
      </c>
      <c r="L14" t="s">
        <v>169</v>
      </c>
      <c r="M14" t="s">
        <v>170</v>
      </c>
      <c r="N14" t="s">
        <v>92</v>
      </c>
      <c r="O14" t="s">
        <v>81</v>
      </c>
      <c r="P14" t="str">
        <f>"200916                        "</f>
        <v xml:space="preserve">200916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234.41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15.9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1.4</v>
      </c>
      <c r="BJ14">
        <v>8.8000000000000007</v>
      </c>
      <c r="BK14">
        <v>9</v>
      </c>
      <c r="BL14">
        <v>622.39</v>
      </c>
      <c r="BM14">
        <v>93.36</v>
      </c>
      <c r="BN14">
        <v>715.75</v>
      </c>
      <c r="BO14">
        <v>715.75</v>
      </c>
      <c r="BR14" t="s">
        <v>107</v>
      </c>
      <c r="BS14" s="3">
        <v>45191</v>
      </c>
      <c r="BT14" s="4">
        <v>0.45902777777777781</v>
      </c>
      <c r="BU14" t="s">
        <v>171</v>
      </c>
      <c r="BV14" t="s">
        <v>86</v>
      </c>
      <c r="BY14">
        <v>44049.599999999999</v>
      </c>
      <c r="BZ14" t="s">
        <v>172</v>
      </c>
      <c r="CA14" t="s">
        <v>173</v>
      </c>
      <c r="CC14" t="s">
        <v>170</v>
      </c>
      <c r="CD14">
        <v>9840</v>
      </c>
      <c r="CE14" t="s">
        <v>99</v>
      </c>
      <c r="CF14" s="3">
        <v>45191</v>
      </c>
      <c r="CI14">
        <v>6</v>
      </c>
      <c r="CJ14">
        <v>2</v>
      </c>
      <c r="CK14">
        <v>23</v>
      </c>
      <c r="CL14" t="s">
        <v>89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"009943061688"</f>
        <v>009943061688</v>
      </c>
      <c r="F15" s="3">
        <v>45189</v>
      </c>
      <c r="G15">
        <v>202406</v>
      </c>
      <c r="H15" t="s">
        <v>100</v>
      </c>
      <c r="I15" t="s">
        <v>101</v>
      </c>
      <c r="J15" t="s">
        <v>102</v>
      </c>
      <c r="K15" t="s">
        <v>78</v>
      </c>
      <c r="L15" t="s">
        <v>140</v>
      </c>
      <c r="M15" t="s">
        <v>141</v>
      </c>
      <c r="N15" t="s">
        <v>174</v>
      </c>
      <c r="O15" t="s">
        <v>81</v>
      </c>
      <c r="P15" t="str">
        <f>"200922                        "</f>
        <v xml:space="preserve">200922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138.03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1.2</v>
      </c>
      <c r="BJ15">
        <v>9.1</v>
      </c>
      <c r="BK15">
        <v>9.5</v>
      </c>
      <c r="BL15">
        <v>357.13</v>
      </c>
      <c r="BM15">
        <v>53.57</v>
      </c>
      <c r="BN15">
        <v>410.7</v>
      </c>
      <c r="BO15">
        <v>410.7</v>
      </c>
      <c r="BR15" t="s">
        <v>107</v>
      </c>
      <c r="BS15" s="3">
        <v>45191</v>
      </c>
      <c r="BT15" s="4">
        <v>0.42083333333333334</v>
      </c>
      <c r="BU15" t="s">
        <v>175</v>
      </c>
      <c r="BV15" t="s">
        <v>86</v>
      </c>
      <c r="BY15">
        <v>45391.360000000001</v>
      </c>
      <c r="BZ15" t="s">
        <v>149</v>
      </c>
      <c r="CA15" t="s">
        <v>176</v>
      </c>
      <c r="CC15" t="s">
        <v>141</v>
      </c>
      <c r="CD15">
        <v>4027</v>
      </c>
      <c r="CE15" t="s">
        <v>99</v>
      </c>
      <c r="CF15" s="3">
        <v>45195</v>
      </c>
      <c r="CI15">
        <v>2</v>
      </c>
      <c r="CJ15">
        <v>2</v>
      </c>
      <c r="CK15">
        <v>21</v>
      </c>
      <c r="CL15" t="s">
        <v>89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"009943897914"</f>
        <v>009943897914</v>
      </c>
      <c r="F16" s="3">
        <v>45189</v>
      </c>
      <c r="G16">
        <v>202406</v>
      </c>
      <c r="H16" t="s">
        <v>177</v>
      </c>
      <c r="I16" t="s">
        <v>178</v>
      </c>
      <c r="J16" t="s">
        <v>179</v>
      </c>
      <c r="K16" t="s">
        <v>78</v>
      </c>
      <c r="L16" t="s">
        <v>180</v>
      </c>
      <c r="M16" t="s">
        <v>181</v>
      </c>
      <c r="N16" t="s">
        <v>182</v>
      </c>
      <c r="O16" t="s">
        <v>96</v>
      </c>
      <c r="P16" t="str">
        <f>"JNX2905596958                 "</f>
        <v xml:space="preserve">JNX2905596958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5.57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79.3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3.1</v>
      </c>
      <c r="BJ16">
        <v>1.3</v>
      </c>
      <c r="BK16">
        <v>4</v>
      </c>
      <c r="BL16">
        <v>210.75</v>
      </c>
      <c r="BM16">
        <v>31.61</v>
      </c>
      <c r="BN16">
        <v>242.36</v>
      </c>
      <c r="BO16">
        <v>242.36</v>
      </c>
      <c r="BQ16" t="s">
        <v>183</v>
      </c>
      <c r="BR16" t="s">
        <v>184</v>
      </c>
      <c r="BS16" s="3">
        <v>45191</v>
      </c>
      <c r="BT16" s="4">
        <v>0.46527777777777773</v>
      </c>
      <c r="BU16" t="s">
        <v>185</v>
      </c>
      <c r="BV16" t="s">
        <v>86</v>
      </c>
      <c r="BY16">
        <v>6421.28</v>
      </c>
      <c r="BZ16" t="s">
        <v>109</v>
      </c>
      <c r="CC16" t="s">
        <v>181</v>
      </c>
      <c r="CD16">
        <v>4295</v>
      </c>
      <c r="CE16" t="s">
        <v>99</v>
      </c>
      <c r="CF16" s="3">
        <v>45195</v>
      </c>
      <c r="CI16">
        <v>2</v>
      </c>
      <c r="CJ16">
        <v>2</v>
      </c>
      <c r="CK16">
        <v>43</v>
      </c>
      <c r="CL16" t="s">
        <v>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sdrascd7-IESANPA140247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2023-09-29T09:37:33Z</dcterms:created>
  <dcterms:modified xsi:type="dcterms:W3CDTF">2023-09-29T09:37:52Z</dcterms:modified>
</cp:coreProperties>
</file>